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imetaja\Desktop\"/>
    </mc:Choice>
  </mc:AlternateContent>
  <bookViews>
    <workbookView xWindow="0" yWindow="0" windowWidth="20490" windowHeight="7155" tabRatio="944" activeTab="1"/>
  </bookViews>
  <sheets>
    <sheet name="Üldarvestus - ORG" sheetId="1" r:id="rId1"/>
    <sheet name="Üldarvestus - MK" sheetId="3" r:id="rId2"/>
  </sheets>
  <calcPr calcId="152511"/>
</workbook>
</file>

<file path=xl/calcChain.xml><?xml version="1.0" encoding="utf-8"?>
<calcChain xmlns="http://schemas.openxmlformats.org/spreadsheetml/2006/main">
  <c r="AI51" i="3" l="1"/>
  <c r="AI50" i="3"/>
  <c r="AI38" i="3"/>
  <c r="AI37" i="3"/>
  <c r="AI28" i="3"/>
  <c r="AI22" i="3"/>
  <c r="AI19" i="3"/>
  <c r="AI18" i="3"/>
  <c r="AH17" i="3"/>
  <c r="AH15" i="3"/>
  <c r="AH4" i="3"/>
  <c r="AI15" i="3"/>
  <c r="AI11" i="3"/>
  <c r="AH53" i="3"/>
  <c r="AH47" i="3"/>
  <c r="AH5" i="3"/>
  <c r="AH18" i="3"/>
  <c r="AH36" i="3"/>
  <c r="AH28" i="3"/>
  <c r="AH29" i="3"/>
  <c r="AH11" i="3"/>
  <c r="AH50" i="3"/>
  <c r="AH19" i="3"/>
  <c r="AH12" i="3"/>
  <c r="AH31" i="3"/>
  <c r="AI34" i="3" s="1"/>
  <c r="AH52" i="3"/>
  <c r="AH51" i="3"/>
  <c r="AH6" i="3"/>
  <c r="AH9" i="3"/>
  <c r="AH27" i="3"/>
  <c r="AI27" i="3" s="1"/>
  <c r="AH21" i="3"/>
  <c r="AH7" i="3"/>
  <c r="AH10" i="3"/>
  <c r="AH25" i="3"/>
  <c r="AH22" i="3"/>
  <c r="AH24" i="3"/>
  <c r="AH8" i="3"/>
  <c r="AH16" i="3"/>
  <c r="AH20" i="3"/>
  <c r="AH35" i="3"/>
  <c r="AH33" i="3"/>
  <c r="AH56" i="3"/>
  <c r="AH13" i="3"/>
  <c r="AH32" i="3"/>
  <c r="AH49" i="3"/>
  <c r="AH37" i="3"/>
  <c r="AH14" i="3"/>
  <c r="AH39" i="3"/>
  <c r="AH46" i="3"/>
  <c r="AH43" i="3"/>
  <c r="AH30" i="3"/>
  <c r="AH34" i="3"/>
  <c r="AH23" i="3"/>
  <c r="AH40" i="3"/>
  <c r="AH26" i="3"/>
  <c r="AH57" i="3"/>
  <c r="AH55" i="3"/>
  <c r="AH44" i="3"/>
  <c r="AH48" i="3"/>
  <c r="AH54" i="3"/>
  <c r="AH41" i="3"/>
  <c r="AH45" i="3"/>
  <c r="AH42" i="3"/>
  <c r="AH38" i="3"/>
  <c r="AH22" i="1"/>
  <c r="AH18" i="1"/>
  <c r="AH19" i="1"/>
  <c r="AH17" i="1"/>
  <c r="AH15" i="1"/>
  <c r="AH11" i="1"/>
  <c r="AH16" i="1"/>
  <c r="AH12" i="1"/>
  <c r="AH13" i="1"/>
  <c r="AH14" i="1"/>
  <c r="AH8" i="1"/>
  <c r="AH10" i="1"/>
  <c r="AH9" i="1"/>
  <c r="AH7" i="1"/>
  <c r="AH6" i="1"/>
  <c r="AH5" i="1"/>
  <c r="AH4" i="1"/>
  <c r="AH20" i="1"/>
  <c r="AH21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I57" i="3" l="1"/>
  <c r="AI48" i="3"/>
  <c r="AI9" i="3"/>
</calcChain>
</file>

<file path=xl/sharedStrings.xml><?xml version="1.0" encoding="utf-8"?>
<sst xmlns="http://schemas.openxmlformats.org/spreadsheetml/2006/main" count="325" uniqueCount="92">
  <si>
    <t>Peibutamine</t>
  </si>
  <si>
    <t>Laskmine</t>
  </si>
  <si>
    <t>Kutse-</t>
  </si>
  <si>
    <t>Jahisarve</t>
  </si>
  <si>
    <t>puhumine</t>
  </si>
  <si>
    <t>Juhtide</t>
  </si>
  <si>
    <t>Jahijutt</t>
  </si>
  <si>
    <t>Kokandus-</t>
  </si>
  <si>
    <t xml:space="preserve"> punkte</t>
  </si>
  <si>
    <t>võistlus</t>
  </si>
  <si>
    <t xml:space="preserve"> tulemus</t>
  </si>
  <si>
    <t xml:space="preserve"> koht</t>
  </si>
  <si>
    <t>Viktoriin</t>
  </si>
  <si>
    <t>võistkond</t>
  </si>
  <si>
    <t>kokku</t>
  </si>
  <si>
    <t>koht</t>
  </si>
  <si>
    <t>Haavel</t>
  </si>
  <si>
    <t>Kuul</t>
  </si>
  <si>
    <t>Maakond</t>
  </si>
  <si>
    <t>Pärnu</t>
  </si>
  <si>
    <t>Ida-Viru</t>
  </si>
  <si>
    <t>Tartu</t>
  </si>
  <si>
    <t>Harju</t>
  </si>
  <si>
    <t>Järva</t>
  </si>
  <si>
    <t>Lääne-Viru</t>
  </si>
  <si>
    <t>Rapla</t>
  </si>
  <si>
    <t>Lääne</t>
  </si>
  <si>
    <t>Jõgeva</t>
  </si>
  <si>
    <t>Võru</t>
  </si>
  <si>
    <t>Põlva</t>
  </si>
  <si>
    <t>Saare</t>
  </si>
  <si>
    <t>Viljandi</t>
  </si>
  <si>
    <t>Valga</t>
  </si>
  <si>
    <t>Hiiu</t>
  </si>
  <si>
    <t>mitmevõistlus</t>
  </si>
  <si>
    <t>Stendi-</t>
  </si>
  <si>
    <t>Mõniste JS</t>
  </si>
  <si>
    <t>Valgu JMS</t>
  </si>
  <si>
    <t>Voka JK</t>
  </si>
  <si>
    <t>Kullavere JÜ</t>
  </si>
  <si>
    <t>Põlva JS</t>
  </si>
  <si>
    <t>Kaiu JK</t>
  </si>
  <si>
    <t>Massiaru JS</t>
  </si>
  <si>
    <t>Harju JK</t>
  </si>
  <si>
    <t>Saarte JMS</t>
  </si>
  <si>
    <t>Keila JS</t>
  </si>
  <si>
    <t>Rakvere JK</t>
  </si>
  <si>
    <t>Eesti Naisküttide Selts</t>
  </si>
  <si>
    <t>Jõgevamaa JMÜ</t>
  </si>
  <si>
    <t>Vääna JS</t>
  </si>
  <si>
    <t>ULUK II JÜ</t>
  </si>
  <si>
    <t>Kullipesa JS</t>
  </si>
  <si>
    <t>Nahe JS</t>
  </si>
  <si>
    <t>Järvamaa JK</t>
  </si>
  <si>
    <t>Vastseliina JK</t>
  </si>
  <si>
    <t>Tartu JK</t>
  </si>
  <si>
    <t>Amme JS</t>
  </si>
  <si>
    <t>Nõo JS</t>
  </si>
  <si>
    <t>Puhja JS</t>
  </si>
  <si>
    <t>Sangla JS</t>
  </si>
  <si>
    <t>Padise JMS</t>
  </si>
  <si>
    <t>Varstu JK</t>
  </si>
  <si>
    <t>Taebla JS</t>
  </si>
  <si>
    <t>Ida-Viru JMS</t>
  </si>
  <si>
    <t>Tallinna JMS</t>
  </si>
  <si>
    <t>Viljandimaa JML</t>
  </si>
  <si>
    <t>Kehtna JK</t>
  </si>
  <si>
    <t>Are JS</t>
  </si>
  <si>
    <t>Hiiumaa JMS</t>
  </si>
  <si>
    <t>Põltsamaa JS</t>
  </si>
  <si>
    <t>Tihemetsa JS</t>
  </si>
  <si>
    <t>Kunda JK</t>
  </si>
  <si>
    <t>Tahkuna JS</t>
  </si>
  <si>
    <t>Valgamaa JMÜ</t>
  </si>
  <si>
    <t>Simuna JK</t>
  </si>
  <si>
    <t>Laeva JS</t>
  </si>
  <si>
    <t>Vahelaane JS</t>
  </si>
  <si>
    <t>Pärnumaa JL</t>
  </si>
  <si>
    <t>Rahnoja JS</t>
  </si>
  <si>
    <t>Läänemaa JK</t>
  </si>
  <si>
    <t>Kiviõli JÜ</t>
  </si>
  <si>
    <t>Vormsi JK</t>
  </si>
  <si>
    <t>Võrumaa JS</t>
  </si>
  <si>
    <t>Mäetaguse Venator</t>
  </si>
  <si>
    <t>Pühaste Kütid</t>
  </si>
  <si>
    <t>Elva JS</t>
  </si>
  <si>
    <t>Kambja JS</t>
  </si>
  <si>
    <t>Kastre JS</t>
  </si>
  <si>
    <t>DNS</t>
  </si>
  <si>
    <t>Kullaaru JK</t>
  </si>
  <si>
    <t>Väimela JK</t>
  </si>
  <si>
    <t>Jahijutt-taidlus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</si>
</sst>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  <charset val="186"/>
    </font>
    <font>
      <b/>
      <sz val="8"/>
      <name val="Arial"/>
      <family val="2"/>
    </font>
    <font>
      <sz val="8"/>
      <name val="Arial"/>
      <family val="2"/>
      <charset val="186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  <charset val="186"/>
    </font>
    <font>
      <sz val="8"/>
      <color indexed="10"/>
      <name val="Arial"/>
      <family val="2"/>
      <charset val="186"/>
    </font>
    <font>
      <sz val="8"/>
      <color indexed="12"/>
      <name val="Arial"/>
      <family val="2"/>
      <charset val="186"/>
    </font>
    <font>
      <sz val="10"/>
      <color rgb="FF000000"/>
      <name val="Calibri"/>
      <family val="2"/>
      <charset val="186"/>
      <scheme val="minor"/>
    </font>
    <font>
      <sz val="8"/>
      <name val="Arial"/>
      <family val="2"/>
    </font>
    <font>
      <sz val="10"/>
      <name val="Times"/>
    </font>
    <font>
      <sz val="6"/>
      <name val="Arial"/>
      <family val="2"/>
      <charset val="18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42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14" fillId="3" borderId="0" applyNumberFormat="0" applyBorder="0" applyAlignment="0" applyProtection="0"/>
    <xf numFmtId="0" fontId="18" fillId="20" borderId="1" applyNumberFormat="0" applyAlignment="0" applyProtection="0"/>
    <xf numFmtId="0" fontId="20" fillId="21" borderId="2" applyNumberFormat="0" applyAlignment="0" applyProtection="0"/>
    <xf numFmtId="0" fontId="2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6" fillId="7" borderId="1" applyNumberFormat="0" applyAlignment="0" applyProtection="0"/>
    <xf numFmtId="0" fontId="19" fillId="0" borderId="7" applyNumberFormat="0" applyFill="0" applyAlignment="0" applyProtection="0"/>
    <xf numFmtId="0" fontId="15" fillId="23" borderId="0" applyNumberFormat="0" applyBorder="0" applyAlignment="0" applyProtection="0"/>
    <xf numFmtId="0" fontId="25" fillId="22" borderId="8" applyNumberFormat="0" applyFont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1" fillId="0" borderId="0" applyNumberFormat="0" applyFill="0" applyBorder="0" applyAlignment="0" applyProtection="0"/>
  </cellStyleXfs>
  <cellXfs count="327">
    <xf numFmtId="0" fontId="0" fillId="0" borderId="0" xfId="0"/>
    <xf numFmtId="0" fontId="3" fillId="0" borderId="11" xfId="0" applyFont="1" applyBorder="1"/>
    <xf numFmtId="0" fontId="4" fillId="0" borderId="0" xfId="0" applyFont="1"/>
    <xf numFmtId="0" fontId="6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4" fillId="0" borderId="27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3" fillId="0" borderId="39" xfId="0" applyFont="1" applyBorder="1"/>
    <xf numFmtId="0" fontId="5" fillId="0" borderId="40" xfId="0" applyFont="1" applyBorder="1" applyAlignment="1">
      <alignment horizontal="center" textRotation="255"/>
    </xf>
    <xf numFmtId="0" fontId="3" fillId="0" borderId="41" xfId="0" applyFont="1" applyFill="1" applyBorder="1" applyAlignment="1">
      <alignment horizontal="center"/>
    </xf>
    <xf numFmtId="0" fontId="3" fillId="0" borderId="42" xfId="0" applyFont="1" applyBorder="1" applyAlignment="1">
      <alignment horizontal="center" textRotation="255"/>
    </xf>
    <xf numFmtId="0" fontId="5" fillId="0" borderId="43" xfId="0" applyFont="1" applyBorder="1" applyAlignment="1">
      <alignment horizontal="center" textRotation="255"/>
    </xf>
    <xf numFmtId="0" fontId="7" fillId="0" borderId="44" xfId="0" applyFont="1" applyBorder="1" applyAlignment="1">
      <alignment horizontal="center" textRotation="255"/>
    </xf>
    <xf numFmtId="0" fontId="3" fillId="0" borderId="45" xfId="0" applyFont="1" applyBorder="1" applyAlignment="1">
      <alignment horizontal="center" textRotation="255"/>
    </xf>
    <xf numFmtId="0" fontId="7" fillId="0" borderId="46" xfId="0" applyFont="1" applyBorder="1" applyAlignment="1">
      <alignment horizontal="center" textRotation="255"/>
    </xf>
    <xf numFmtId="0" fontId="6" fillId="0" borderId="43" xfId="0" applyFont="1" applyBorder="1" applyAlignment="1">
      <alignment horizontal="center" textRotation="255"/>
    </xf>
    <xf numFmtId="0" fontId="8" fillId="0" borderId="44" xfId="0" applyFont="1" applyBorder="1" applyAlignment="1">
      <alignment horizontal="center" textRotation="255"/>
    </xf>
    <xf numFmtId="0" fontId="1" fillId="0" borderId="32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4" fillId="0" borderId="51" xfId="0" applyNumberFormat="1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0" fontId="27" fillId="0" borderId="49" xfId="0" applyFont="1" applyBorder="1" applyAlignment="1">
      <alignment horizontal="center"/>
    </xf>
    <xf numFmtId="0" fontId="28" fillId="0" borderId="52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34" xfId="0" applyFont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30" fillId="0" borderId="41" xfId="0" applyFont="1" applyFill="1" applyBorder="1" applyAlignment="1">
      <alignment horizontal="center"/>
    </xf>
    <xf numFmtId="0" fontId="29" fillId="0" borderId="54" xfId="0" applyFont="1" applyBorder="1" applyAlignment="1">
      <alignment vertical="top" wrapText="1"/>
    </xf>
    <xf numFmtId="0" fontId="29" fillId="0" borderId="55" xfId="0" applyFont="1" applyBorder="1" applyAlignment="1">
      <alignment vertical="top" wrapText="1"/>
    </xf>
    <xf numFmtId="0" fontId="29" fillId="0" borderId="32" xfId="0" applyFont="1" applyBorder="1" applyAlignment="1">
      <alignment vertical="top" wrapText="1"/>
    </xf>
    <xf numFmtId="0" fontId="30" fillId="0" borderId="30" xfId="0" applyFont="1" applyFill="1" applyBorder="1" applyAlignment="1">
      <alignment horizontal="center"/>
    </xf>
    <xf numFmtId="0" fontId="30" fillId="0" borderId="38" xfId="0" applyFont="1" applyFill="1" applyBorder="1" applyAlignment="1">
      <alignment horizontal="center"/>
    </xf>
    <xf numFmtId="0" fontId="31" fillId="0" borderId="36" xfId="0" applyFont="1" applyFill="1" applyBorder="1" applyAlignment="1">
      <alignment horizontal="center" vertical="top" wrapText="1"/>
    </xf>
    <xf numFmtId="0" fontId="31" fillId="0" borderId="29" xfId="0" applyFont="1" applyFill="1" applyBorder="1" applyAlignment="1">
      <alignment horizontal="center" vertical="top" wrapText="1"/>
    </xf>
    <xf numFmtId="0" fontId="31" fillId="0" borderId="32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31" fillId="0" borderId="29" xfId="0" applyFont="1" applyFill="1" applyBorder="1" applyAlignment="1">
      <alignment horizontal="center" vertical="center" wrapText="1"/>
    </xf>
    <xf numFmtId="0" fontId="31" fillId="0" borderId="32" xfId="0" applyFont="1" applyFill="1" applyBorder="1" applyAlignment="1">
      <alignment horizontal="center" vertical="center" wrapText="1"/>
    </xf>
    <xf numFmtId="0" fontId="31" fillId="0" borderId="47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31" fillId="0" borderId="47" xfId="0" applyFont="1" applyFill="1" applyBorder="1" applyAlignment="1">
      <alignment horizontal="center" vertical="top" wrapText="1"/>
    </xf>
    <xf numFmtId="0" fontId="26" fillId="0" borderId="42" xfId="0" applyFont="1" applyBorder="1" applyAlignment="1">
      <alignment horizontal="center" textRotation="255"/>
    </xf>
    <xf numFmtId="0" fontId="4" fillId="0" borderId="24" xfId="0" applyNumberFormat="1" applyFont="1" applyBorder="1" applyAlignment="1">
      <alignment horizontal="center"/>
    </xf>
    <xf numFmtId="0" fontId="4" fillId="0" borderId="16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4" fillId="0" borderId="48" xfId="0" applyNumberFormat="1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0" fontId="29" fillId="0" borderId="59" xfId="0" applyFont="1" applyBorder="1" applyAlignment="1">
      <alignment vertical="top" wrapText="1"/>
    </xf>
    <xf numFmtId="0" fontId="29" fillId="0" borderId="38" xfId="0" applyFont="1" applyBorder="1" applyAlignment="1">
      <alignment vertical="top" wrapText="1"/>
    </xf>
    <xf numFmtId="0" fontId="3" fillId="0" borderId="60" xfId="0" applyFont="1" applyBorder="1" applyAlignment="1">
      <alignment horizontal="center" textRotation="255"/>
    </xf>
    <xf numFmtId="0" fontId="5" fillId="0" borderId="61" xfId="0" applyFont="1" applyBorder="1" applyAlignment="1">
      <alignment horizontal="center" textRotation="255"/>
    </xf>
    <xf numFmtId="0" fontId="7" fillId="0" borderId="62" xfId="0" applyFont="1" applyBorder="1" applyAlignment="1">
      <alignment horizontal="center" textRotation="255"/>
    </xf>
    <xf numFmtId="0" fontId="28" fillId="0" borderId="12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64" fontId="4" fillId="0" borderId="27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4" fillId="0" borderId="51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0" fontId="28" fillId="0" borderId="48" xfId="0" applyFont="1" applyBorder="1" applyAlignment="1">
      <alignment horizontal="center"/>
    </xf>
    <xf numFmtId="0" fontId="28" fillId="0" borderId="49" xfId="0" applyFont="1" applyBorder="1" applyAlignment="1">
      <alignment horizontal="center"/>
    </xf>
    <xf numFmtId="0" fontId="28" fillId="0" borderId="50" xfId="0" applyFont="1" applyBorder="1" applyAlignment="1">
      <alignment horizontal="center"/>
    </xf>
    <xf numFmtId="0" fontId="29" fillId="0" borderId="63" xfId="0" applyFont="1" applyBorder="1" applyAlignment="1">
      <alignment vertical="top" wrapText="1"/>
    </xf>
    <xf numFmtId="0" fontId="29" fillId="0" borderId="29" xfId="0" applyFont="1" applyBorder="1" applyAlignment="1">
      <alignment vertical="top" wrapText="1"/>
    </xf>
    <xf numFmtId="0" fontId="1" fillId="0" borderId="37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6" fillId="24" borderId="10" xfId="0" applyFont="1" applyFill="1" applyBorder="1" applyAlignment="1">
      <alignment horizontal="center"/>
    </xf>
    <xf numFmtId="0" fontId="6" fillId="24" borderId="12" xfId="0" applyFon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0" borderId="41" xfId="0" applyFont="1" applyBorder="1"/>
    <xf numFmtId="0" fontId="31" fillId="0" borderId="36" xfId="0" applyFont="1" applyFill="1" applyBorder="1" applyAlignment="1">
      <alignment horizontal="center" vertical="center" wrapText="1"/>
    </xf>
    <xf numFmtId="0" fontId="2" fillId="0" borderId="51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31" fillId="0" borderId="31" xfId="0" applyFont="1" applyFill="1" applyBorder="1" applyAlignment="1">
      <alignment horizontal="center" vertical="top" wrapText="1"/>
    </xf>
    <xf numFmtId="0" fontId="7" fillId="0" borderId="11" xfId="0" applyFont="1" applyBorder="1" applyAlignment="1">
      <alignment textRotation="255"/>
    </xf>
    <xf numFmtId="0" fontId="8" fillId="0" borderId="36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29" fillId="0" borderId="64" xfId="0" applyFont="1" applyBorder="1" applyAlignment="1">
      <alignment vertical="top" wrapText="1"/>
    </xf>
    <xf numFmtId="0" fontId="31" fillId="0" borderId="65" xfId="0" applyFont="1" applyFill="1" applyBorder="1" applyAlignment="1">
      <alignment horizontal="center" vertical="top" wrapText="1"/>
    </xf>
    <xf numFmtId="0" fontId="8" fillId="0" borderId="65" xfId="0" applyFont="1" applyBorder="1" applyAlignment="1">
      <alignment horizontal="center"/>
    </xf>
    <xf numFmtId="0" fontId="4" fillId="0" borderId="76" xfId="0" applyFont="1" applyBorder="1"/>
    <xf numFmtId="0" fontId="31" fillId="0" borderId="65" xfId="0" applyFont="1" applyFill="1" applyBorder="1" applyAlignment="1">
      <alignment horizontal="center" vertical="center" wrapText="1"/>
    </xf>
    <xf numFmtId="0" fontId="29" fillId="0" borderId="77" xfId="0" applyFont="1" applyBorder="1" applyAlignment="1">
      <alignment vertical="top" wrapText="1"/>
    </xf>
    <xf numFmtId="0" fontId="31" fillId="0" borderId="77" xfId="0" applyFont="1" applyFill="1" applyBorder="1" applyAlignment="1">
      <alignment horizontal="center" vertical="center" wrapText="1"/>
    </xf>
    <xf numFmtId="0" fontId="8" fillId="0" borderId="77" xfId="0" applyFont="1" applyBorder="1" applyAlignment="1">
      <alignment horizontal="center"/>
    </xf>
    <xf numFmtId="0" fontId="31" fillId="0" borderId="64" xfId="0" applyFont="1" applyFill="1" applyBorder="1" applyAlignment="1">
      <alignment horizontal="center" vertical="center" wrapText="1"/>
    </xf>
    <xf numFmtId="0" fontId="31" fillId="0" borderId="77" xfId="0" applyFont="1" applyFill="1" applyBorder="1" applyAlignment="1">
      <alignment horizontal="center" vertical="top" wrapText="1"/>
    </xf>
    <xf numFmtId="0" fontId="31" fillId="0" borderId="3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4" fillId="0" borderId="27" xfId="0" applyNumberFormat="1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4" fillId="0" borderId="24" xfId="0" applyNumberFormat="1" applyFont="1" applyFill="1" applyBorder="1" applyAlignment="1">
      <alignment horizontal="center"/>
    </xf>
    <xf numFmtId="164" fontId="4" fillId="0" borderId="27" xfId="0" applyNumberFormat="1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28" fillId="0" borderId="24" xfId="0" applyFont="1" applyFill="1" applyBorder="1" applyAlignment="1">
      <alignment horizontal="center"/>
    </xf>
    <xf numFmtId="0" fontId="28" fillId="0" borderId="25" xfId="0" applyFont="1" applyFill="1" applyBorder="1" applyAlignment="1">
      <alignment horizontal="center"/>
    </xf>
    <xf numFmtId="0" fontId="28" fillId="0" borderId="2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4" fillId="0" borderId="17" xfId="0" applyNumberFormat="1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4" fillId="0" borderId="16" xfId="0" applyNumberFormat="1" applyFont="1" applyFill="1" applyBorder="1" applyAlignment="1">
      <alignment horizontal="center"/>
    </xf>
    <xf numFmtId="164" fontId="4" fillId="0" borderId="17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4" fillId="0" borderId="15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2" fillId="0" borderId="15" xfId="0" applyNumberFormat="1" applyFont="1" applyFill="1" applyBorder="1" applyAlignment="1">
      <alignment horizontal="center"/>
    </xf>
    <xf numFmtId="0" fontId="28" fillId="0" borderId="16" xfId="0" applyFont="1" applyFill="1" applyBorder="1" applyAlignment="1">
      <alignment horizontal="center"/>
    </xf>
    <xf numFmtId="0" fontId="28" fillId="0" borderId="12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center"/>
    </xf>
    <xf numFmtId="0" fontId="4" fillId="0" borderId="66" xfId="0" applyFont="1" applyFill="1" applyBorder="1" applyAlignment="1">
      <alignment horizontal="center"/>
    </xf>
    <xf numFmtId="0" fontId="6" fillId="0" borderId="67" xfId="0" applyFont="1" applyFill="1" applyBorder="1" applyAlignment="1">
      <alignment horizontal="center"/>
    </xf>
    <xf numFmtId="0" fontId="8" fillId="0" borderId="68" xfId="0" applyFont="1" applyFill="1" applyBorder="1" applyAlignment="1">
      <alignment horizontal="center"/>
    </xf>
    <xf numFmtId="0" fontId="4" fillId="0" borderId="69" xfId="0" applyNumberFormat="1" applyFont="1" applyFill="1" applyBorder="1" applyAlignment="1">
      <alignment horizontal="center"/>
    </xf>
    <xf numFmtId="0" fontId="8" fillId="0" borderId="70" xfId="0" applyFont="1" applyFill="1" applyBorder="1" applyAlignment="1">
      <alignment horizontal="center"/>
    </xf>
    <xf numFmtId="0" fontId="4" fillId="0" borderId="66" xfId="0" applyNumberFormat="1" applyFont="1" applyFill="1" applyBorder="1" applyAlignment="1">
      <alignment horizontal="center"/>
    </xf>
    <xf numFmtId="164" fontId="4" fillId="0" borderId="69" xfId="0" applyNumberFormat="1" applyFont="1" applyFill="1" applyBorder="1" applyAlignment="1">
      <alignment horizontal="center"/>
    </xf>
    <xf numFmtId="0" fontId="4" fillId="0" borderId="71" xfId="0" applyNumberFormat="1" applyFont="1" applyFill="1" applyBorder="1" applyAlignment="1">
      <alignment horizontal="center"/>
    </xf>
    <xf numFmtId="0" fontId="6" fillId="0" borderId="72" xfId="0" applyFont="1" applyFill="1" applyBorder="1" applyAlignment="1">
      <alignment horizontal="center"/>
    </xf>
    <xf numFmtId="0" fontId="8" fillId="0" borderId="73" xfId="0" applyFont="1" applyFill="1" applyBorder="1" applyAlignment="1">
      <alignment horizontal="center"/>
    </xf>
    <xf numFmtId="0" fontId="4" fillId="0" borderId="69" xfId="0" applyFont="1" applyFill="1" applyBorder="1" applyAlignment="1">
      <alignment horizontal="center"/>
    </xf>
    <xf numFmtId="0" fontId="28" fillId="0" borderId="66" xfId="0" applyFont="1" applyFill="1" applyBorder="1" applyAlignment="1">
      <alignment horizontal="center"/>
    </xf>
    <xf numFmtId="0" fontId="28" fillId="0" borderId="67" xfId="0" applyFont="1" applyFill="1" applyBorder="1" applyAlignment="1">
      <alignment horizontal="center"/>
    </xf>
    <xf numFmtId="0" fontId="28" fillId="0" borderId="68" xfId="0" applyFont="1" applyFill="1" applyBorder="1" applyAlignment="1">
      <alignment horizontal="center"/>
    </xf>
    <xf numFmtId="0" fontId="4" fillId="0" borderId="74" xfId="0" applyNumberFormat="1" applyFont="1" applyFill="1" applyBorder="1" applyAlignment="1">
      <alignment horizontal="center"/>
    </xf>
    <xf numFmtId="0" fontId="8" fillId="0" borderId="75" xfId="0" applyFont="1" applyFill="1" applyBorder="1" applyAlignment="1">
      <alignment horizontal="center"/>
    </xf>
    <xf numFmtId="0" fontId="28" fillId="0" borderId="14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8" fillId="0" borderId="20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4" fontId="4" fillId="0" borderId="71" xfId="0" applyNumberFormat="1" applyFont="1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8" fillId="0" borderId="33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8" fillId="0" borderId="23" xfId="0" applyFont="1" applyFill="1" applyBorder="1" applyAlignment="1">
      <alignment horizontal="center"/>
    </xf>
    <xf numFmtId="164" fontId="4" fillId="0" borderId="15" xfId="0" applyNumberFormat="1" applyFont="1" applyFill="1" applyBorder="1" applyAlignment="1">
      <alignment horizontal="center"/>
    </xf>
    <xf numFmtId="0" fontId="32" fillId="0" borderId="15" xfId="0" applyFont="1" applyFill="1" applyBorder="1" applyAlignment="1">
      <alignment horizontal="center"/>
    </xf>
    <xf numFmtId="0" fontId="6" fillId="0" borderId="49" xfId="0" applyFont="1" applyFill="1" applyBorder="1" applyAlignment="1">
      <alignment horizontal="center"/>
    </xf>
    <xf numFmtId="0" fontId="8" fillId="0" borderId="50" xfId="0" applyFont="1" applyFill="1" applyBorder="1" applyAlignment="1">
      <alignment horizontal="center"/>
    </xf>
    <xf numFmtId="0" fontId="4" fillId="0" borderId="51" xfId="0" applyNumberFormat="1" applyFont="1" applyFill="1" applyBorder="1" applyAlignment="1">
      <alignment horizontal="center"/>
    </xf>
    <xf numFmtId="0" fontId="8" fillId="0" borderId="52" xfId="0" applyFont="1" applyFill="1" applyBorder="1" applyAlignment="1">
      <alignment horizontal="center"/>
    </xf>
    <xf numFmtId="0" fontId="4" fillId="0" borderId="78" xfId="0" applyFont="1" applyFill="1" applyBorder="1" applyAlignment="1">
      <alignment horizontal="center"/>
    </xf>
    <xf numFmtId="0" fontId="6" fillId="0" borderId="79" xfId="0" applyFont="1" applyFill="1" applyBorder="1" applyAlignment="1">
      <alignment horizontal="center"/>
    </xf>
    <xf numFmtId="0" fontId="8" fillId="0" borderId="80" xfId="0" applyFont="1" applyFill="1" applyBorder="1" applyAlignment="1">
      <alignment horizontal="center"/>
    </xf>
    <xf numFmtId="0" fontId="4" fillId="0" borderId="81" xfId="0" applyNumberFormat="1" applyFont="1" applyFill="1" applyBorder="1" applyAlignment="1">
      <alignment horizontal="center"/>
    </xf>
    <xf numFmtId="0" fontId="8" fillId="0" borderId="82" xfId="0" applyFont="1" applyFill="1" applyBorder="1" applyAlignment="1">
      <alignment horizontal="center"/>
    </xf>
    <xf numFmtId="0" fontId="4" fillId="0" borderId="78" xfId="0" applyNumberFormat="1" applyFont="1" applyFill="1" applyBorder="1" applyAlignment="1">
      <alignment horizontal="center"/>
    </xf>
    <xf numFmtId="164" fontId="4" fillId="0" borderId="81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4" fillId="0" borderId="71" xfId="0" applyFont="1" applyFill="1" applyBorder="1" applyAlignment="1">
      <alignment horizontal="center"/>
    </xf>
    <xf numFmtId="164" fontId="4" fillId="0" borderId="74" xfId="0" applyNumberFormat="1" applyFont="1" applyFill="1" applyBorder="1" applyAlignment="1">
      <alignment horizontal="center"/>
    </xf>
    <xf numFmtId="0" fontId="4" fillId="0" borderId="74" xfId="0" applyFont="1" applyFill="1" applyBorder="1" applyAlignment="1">
      <alignment horizontal="center"/>
    </xf>
    <xf numFmtId="0" fontId="2" fillId="0" borderId="71" xfId="0" applyFont="1" applyFill="1" applyBorder="1" applyAlignment="1">
      <alignment horizontal="center"/>
    </xf>
    <xf numFmtId="0" fontId="2" fillId="0" borderId="74" xfId="0" applyFont="1" applyFill="1" applyBorder="1" applyAlignment="1">
      <alignment horizontal="center"/>
    </xf>
    <xf numFmtId="0" fontId="27" fillId="0" borderId="72" xfId="0" applyFont="1" applyFill="1" applyBorder="1" applyAlignment="1">
      <alignment horizontal="center"/>
    </xf>
    <xf numFmtId="0" fontId="28" fillId="0" borderId="75" xfId="0" applyFont="1" applyFill="1" applyBorder="1" applyAlignment="1">
      <alignment horizontal="center"/>
    </xf>
    <xf numFmtId="0" fontId="2" fillId="0" borderId="69" xfId="0" applyFont="1" applyFill="1" applyBorder="1" applyAlignment="1">
      <alignment horizontal="center"/>
    </xf>
    <xf numFmtId="0" fontId="27" fillId="0" borderId="67" xfId="0" applyFont="1" applyFill="1" applyBorder="1" applyAlignment="1">
      <alignment horizontal="center"/>
    </xf>
    <xf numFmtId="0" fontId="28" fillId="0" borderId="70" xfId="0" applyFont="1" applyFill="1" applyBorder="1" applyAlignment="1">
      <alignment horizontal="center"/>
    </xf>
    <xf numFmtId="164" fontId="2" fillId="0" borderId="71" xfId="0" applyNumberFormat="1" applyFont="1" applyFill="1" applyBorder="1" applyAlignment="1">
      <alignment horizontal="center"/>
    </xf>
    <xf numFmtId="0" fontId="2" fillId="0" borderId="78" xfId="0" applyNumberFormat="1" applyFont="1" applyFill="1" applyBorder="1" applyAlignment="1">
      <alignment horizontal="center"/>
    </xf>
    <xf numFmtId="0" fontId="27" fillId="0" borderId="79" xfId="0" applyFont="1" applyFill="1" applyBorder="1" applyAlignment="1">
      <alignment horizontal="center"/>
    </xf>
    <xf numFmtId="0" fontId="28" fillId="0" borderId="80" xfId="0" applyFont="1" applyFill="1" applyBorder="1" applyAlignment="1">
      <alignment horizontal="center"/>
    </xf>
    <xf numFmtId="0" fontId="2" fillId="0" borderId="66" xfId="0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0" fontId="4" fillId="0" borderId="81" xfId="0" applyFont="1" applyFill="1" applyBorder="1" applyAlignment="1">
      <alignment horizontal="center"/>
    </xf>
    <xf numFmtId="0" fontId="2" fillId="0" borderId="81" xfId="0" applyFont="1" applyFill="1" applyBorder="1" applyAlignment="1">
      <alignment horizontal="center"/>
    </xf>
    <xf numFmtId="0" fontId="28" fillId="0" borderId="82" xfId="0" applyFont="1" applyFill="1" applyBorder="1" applyAlignment="1">
      <alignment horizontal="center"/>
    </xf>
    <xf numFmtId="0" fontId="28" fillId="0" borderId="78" xfId="0" applyFont="1" applyFill="1" applyBorder="1" applyAlignment="1">
      <alignment horizontal="center"/>
    </xf>
    <xf numFmtId="0" fontId="28" fillId="0" borderId="79" xfId="0" applyFont="1" applyFill="1" applyBorder="1" applyAlignment="1">
      <alignment horizontal="center"/>
    </xf>
    <xf numFmtId="0" fontId="4" fillId="0" borderId="83" xfId="0" applyFont="1" applyFill="1" applyBorder="1" applyAlignment="1">
      <alignment horizontal="center"/>
    </xf>
    <xf numFmtId="0" fontId="6" fillId="0" borderId="84" xfId="0" applyFont="1" applyFill="1" applyBorder="1" applyAlignment="1">
      <alignment horizontal="center"/>
    </xf>
    <xf numFmtId="0" fontId="8" fillId="0" borderId="85" xfId="0" applyFont="1" applyFill="1" applyBorder="1" applyAlignment="1">
      <alignment horizontal="center"/>
    </xf>
    <xf numFmtId="0" fontId="4" fillId="0" borderId="83" xfId="0" applyNumberFormat="1" applyFont="1" applyFill="1" applyBorder="1" applyAlignment="1">
      <alignment horizontal="center"/>
    </xf>
    <xf numFmtId="164" fontId="4" fillId="0" borderId="86" xfId="0" applyNumberFormat="1" applyFont="1" applyFill="1" applyBorder="1" applyAlignment="1">
      <alignment horizontal="center"/>
    </xf>
    <xf numFmtId="0" fontId="8" fillId="0" borderId="87" xfId="0" applyFont="1" applyFill="1" applyBorder="1" applyAlignment="1">
      <alignment horizontal="center"/>
    </xf>
    <xf numFmtId="0" fontId="4" fillId="0" borderId="86" xfId="0" applyNumberFormat="1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0" fontId="4" fillId="0" borderId="48" xfId="0" applyNumberFormat="1" applyFont="1" applyFill="1" applyBorder="1" applyAlignment="1">
      <alignment horizontal="center"/>
    </xf>
    <xf numFmtId="164" fontId="4" fillId="0" borderId="51" xfId="0" applyNumberFormat="1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2" fillId="0" borderId="51" xfId="0" applyNumberFormat="1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7" fillId="0" borderId="49" xfId="0" applyFont="1" applyFill="1" applyBorder="1" applyAlignment="1">
      <alignment horizontal="center"/>
    </xf>
    <xf numFmtId="0" fontId="28" fillId="0" borderId="52" xfId="0" applyFont="1" applyFill="1" applyBorder="1" applyAlignment="1">
      <alignment horizontal="center"/>
    </xf>
    <xf numFmtId="0" fontId="28" fillId="0" borderId="48" xfId="0" applyFont="1" applyFill="1" applyBorder="1" applyAlignment="1">
      <alignment horizontal="center"/>
    </xf>
    <xf numFmtId="0" fontId="28" fillId="0" borderId="49" xfId="0" applyFont="1" applyFill="1" applyBorder="1" applyAlignment="1">
      <alignment horizontal="center"/>
    </xf>
    <xf numFmtId="0" fontId="28" fillId="0" borderId="50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4" fillId="0" borderId="19" xfId="0" applyNumberFormat="1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4" fillId="0" borderId="18" xfId="0" applyNumberFormat="1" applyFont="1" applyFill="1" applyBorder="1" applyAlignment="1">
      <alignment horizontal="center"/>
    </xf>
    <xf numFmtId="164" fontId="4" fillId="0" borderId="19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8" fillId="0" borderId="34" xfId="0" applyFont="1" applyFill="1" applyBorder="1" applyAlignment="1">
      <alignment horizontal="center"/>
    </xf>
    <xf numFmtId="0" fontId="28" fillId="0" borderId="18" xfId="0" applyFont="1" applyFill="1" applyBorder="1" applyAlignment="1">
      <alignment horizontal="center"/>
    </xf>
    <xf numFmtId="0" fontId="28" fillId="0" borderId="13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/>
    </xf>
    <xf numFmtId="0" fontId="4" fillId="0" borderId="77" xfId="0" applyFont="1" applyBorder="1"/>
    <xf numFmtId="0" fontId="1" fillId="0" borderId="77" xfId="0" applyFont="1" applyBorder="1" applyAlignment="1">
      <alignment horizontal="center" vertical="center"/>
    </xf>
    <xf numFmtId="0" fontId="1" fillId="0" borderId="35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56" xfId="0" applyFont="1" applyFill="1" applyBorder="1" applyAlignment="1">
      <alignment horizontal="center"/>
    </xf>
    <xf numFmtId="0" fontId="3" fillId="0" borderId="57" xfId="0" applyFont="1" applyFill="1" applyBorder="1" applyAlignment="1">
      <alignment horizontal="center"/>
    </xf>
    <xf numFmtId="0" fontId="3" fillId="0" borderId="58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26" fillId="0" borderId="37" xfId="0" applyFont="1" applyFill="1" applyBorder="1" applyAlignment="1">
      <alignment horizontal="center"/>
    </xf>
    <xf numFmtId="0" fontId="26" fillId="0" borderId="39" xfId="0" applyFont="1" applyFill="1" applyBorder="1" applyAlignment="1">
      <alignment horizontal="center"/>
    </xf>
    <xf numFmtId="0" fontId="1" fillId="0" borderId="8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38" xfId="0" applyFont="1" applyFill="1" applyBorder="1" applyAlignment="1">
      <alignment horizontal="center" vertical="center"/>
    </xf>
    <xf numFmtId="0" fontId="1" fillId="24" borderId="64" xfId="0" applyFont="1" applyFill="1" applyBorder="1" applyAlignment="1">
      <alignment horizontal="center" vertical="center"/>
    </xf>
    <xf numFmtId="0" fontId="1" fillId="24" borderId="89" xfId="0" applyFont="1" applyFill="1" applyBorder="1" applyAlignment="1">
      <alignment horizontal="center" vertical="center"/>
    </xf>
    <xf numFmtId="0" fontId="1" fillId="24" borderId="36" xfId="0" applyFont="1" applyFill="1" applyBorder="1" applyAlignment="1">
      <alignment horizontal="center"/>
    </xf>
    <xf numFmtId="0" fontId="1" fillId="24" borderId="29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0" fontId="6" fillId="24" borderId="25" xfId="0" applyFont="1" applyFill="1" applyBorder="1" applyAlignment="1">
      <alignment horizontal="center"/>
    </xf>
    <xf numFmtId="0" fontId="4" fillId="25" borderId="14" xfId="0" applyFont="1" applyFill="1" applyBorder="1" applyAlignment="1">
      <alignment horizontal="center"/>
    </xf>
    <xf numFmtId="0" fontId="6" fillId="25" borderId="10" xfId="0" applyFont="1" applyFill="1" applyBorder="1" applyAlignment="1">
      <alignment horizontal="center"/>
    </xf>
    <xf numFmtId="0" fontId="8" fillId="25" borderId="20" xfId="0" applyFont="1" applyFill="1" applyBorder="1" applyAlignment="1">
      <alignment horizontal="center"/>
    </xf>
    <xf numFmtId="0" fontId="4" fillId="25" borderId="24" xfId="0" applyNumberFormat="1" applyFont="1" applyFill="1" applyBorder="1" applyAlignment="1">
      <alignment horizontal="center"/>
    </xf>
    <xf numFmtId="0" fontId="6" fillId="25" borderId="25" xfId="0" applyFont="1" applyFill="1" applyBorder="1" applyAlignment="1">
      <alignment horizontal="center"/>
    </xf>
    <xf numFmtId="0" fontId="8" fillId="25" borderId="26" xfId="0" applyFont="1" applyFill="1" applyBorder="1" applyAlignment="1">
      <alignment horizontal="center"/>
    </xf>
    <xf numFmtId="0" fontId="4" fillId="25" borderId="27" xfId="0" applyNumberFormat="1" applyFont="1" applyFill="1" applyBorder="1" applyAlignment="1">
      <alignment horizontal="center"/>
    </xf>
    <xf numFmtId="0" fontId="8" fillId="25" borderId="28" xfId="0" applyFont="1" applyFill="1" applyBorder="1" applyAlignment="1">
      <alignment horizontal="center"/>
    </xf>
    <xf numFmtId="164" fontId="4" fillId="25" borderId="17" xfId="0" applyNumberFormat="1" applyFont="1" applyFill="1" applyBorder="1" applyAlignment="1">
      <alignment horizontal="center"/>
    </xf>
    <xf numFmtId="0" fontId="6" fillId="25" borderId="12" xfId="0" applyFont="1" applyFill="1" applyBorder="1" applyAlignment="1">
      <alignment horizontal="center"/>
    </xf>
    <xf numFmtId="0" fontId="8" fillId="25" borderId="23" xfId="0" applyFont="1" applyFill="1" applyBorder="1" applyAlignment="1">
      <alignment horizontal="center"/>
    </xf>
    <xf numFmtId="0" fontId="4" fillId="25" borderId="17" xfId="0" applyFont="1" applyFill="1" applyBorder="1" applyAlignment="1">
      <alignment horizontal="center"/>
    </xf>
    <xf numFmtId="0" fontId="4" fillId="25" borderId="16" xfId="0" applyFont="1" applyFill="1" applyBorder="1" applyAlignment="1">
      <alignment horizontal="center"/>
    </xf>
    <xf numFmtId="0" fontId="8" fillId="25" borderId="21" xfId="0" applyFont="1" applyFill="1" applyBorder="1" applyAlignment="1">
      <alignment horizontal="center"/>
    </xf>
    <xf numFmtId="0" fontId="4" fillId="25" borderId="14" xfId="0" applyNumberFormat="1" applyFont="1" applyFill="1" applyBorder="1" applyAlignment="1">
      <alignment horizontal="center"/>
    </xf>
    <xf numFmtId="0" fontId="8" fillId="25" borderId="33" xfId="0" applyFont="1" applyFill="1" applyBorder="1" applyAlignment="1">
      <alignment horizontal="center"/>
    </xf>
    <xf numFmtId="0" fontId="4" fillId="25" borderId="15" xfId="0" applyNumberFormat="1" applyFont="1" applyFill="1" applyBorder="1" applyAlignment="1">
      <alignment horizontal="center"/>
    </xf>
    <xf numFmtId="0" fontId="4" fillId="25" borderId="17" xfId="0" applyNumberFormat="1" applyFont="1" applyFill="1" applyBorder="1" applyAlignment="1">
      <alignment horizontal="center"/>
    </xf>
    <xf numFmtId="164" fontId="2" fillId="25" borderId="14" xfId="0" applyNumberFormat="1" applyFont="1" applyFill="1" applyBorder="1" applyAlignment="1">
      <alignment horizontal="center"/>
    </xf>
    <xf numFmtId="0" fontId="27" fillId="24" borderId="10" xfId="0" applyFont="1" applyFill="1" applyBorder="1" applyAlignment="1">
      <alignment horizontal="center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view="pageLayout" topLeftCell="A8" zoomScaleNormal="100" workbookViewId="0">
      <selection activeCell="Z4" sqref="Z4"/>
    </sheetView>
  </sheetViews>
  <sheetFormatPr defaultColWidth="9.28515625" defaultRowHeight="11.25" x14ac:dyDescent="0.2"/>
  <cols>
    <col min="1" max="1" width="2.5703125" style="31" bestFit="1" customWidth="1"/>
    <col min="2" max="2" width="21.28515625" style="54" bestFit="1" customWidth="1"/>
    <col min="3" max="3" width="10.7109375" style="78" customWidth="1"/>
    <col min="4" max="4" width="3.140625" style="6" bestFit="1" customWidth="1"/>
    <col min="5" max="6" width="2.5703125" style="6" bestFit="1" customWidth="1"/>
    <col min="7" max="7" width="4.140625" style="6" customWidth="1"/>
    <col min="8" max="9" width="2.5703125" style="6" bestFit="1" customWidth="1"/>
    <col min="10" max="10" width="3.7109375" style="6" bestFit="1" customWidth="1"/>
    <col min="11" max="11" width="2.7109375" style="6" bestFit="1" customWidth="1"/>
    <col min="12" max="12" width="3.5703125" style="6" bestFit="1" customWidth="1"/>
    <col min="13" max="13" width="5.42578125" style="6" customWidth="1"/>
    <col min="14" max="14" width="3.28515625" style="6" customWidth="1"/>
    <col min="15" max="15" width="4" style="6" customWidth="1"/>
    <col min="16" max="17" width="3.28515625" style="6" customWidth="1"/>
    <col min="18" max="18" width="3.5703125" style="6" bestFit="1" customWidth="1"/>
    <col min="19" max="27" width="3.28515625" style="6" customWidth="1"/>
    <col min="28" max="28" width="3.7109375" style="6" bestFit="1" customWidth="1"/>
    <col min="29" max="30" width="3.28515625" style="6" customWidth="1"/>
    <col min="31" max="31" width="3.28515625" style="2" bestFit="1" customWidth="1"/>
    <col min="32" max="33" width="3" style="2" bestFit="1" customWidth="1"/>
    <col min="34" max="34" width="3.42578125" style="2" bestFit="1" customWidth="1"/>
    <col min="35" max="16384" width="9.28515625" style="2"/>
  </cols>
  <sheetData>
    <row r="1" spans="1:34" ht="13.15" customHeight="1" x14ac:dyDescent="0.2">
      <c r="A1" s="30"/>
      <c r="B1" s="68"/>
      <c r="C1" s="73"/>
      <c r="D1" s="278" t="s">
        <v>1</v>
      </c>
      <c r="E1" s="273"/>
      <c r="F1" s="274"/>
      <c r="G1" s="273" t="s">
        <v>1</v>
      </c>
      <c r="H1" s="273"/>
      <c r="I1" s="273"/>
      <c r="J1" s="278" t="s">
        <v>3</v>
      </c>
      <c r="K1" s="273"/>
      <c r="L1" s="274"/>
      <c r="M1" s="278" t="s">
        <v>7</v>
      </c>
      <c r="N1" s="273"/>
      <c r="O1" s="274"/>
      <c r="P1" s="278" t="s">
        <v>12</v>
      </c>
      <c r="Q1" s="273"/>
      <c r="R1" s="274"/>
      <c r="S1" s="272" t="s">
        <v>91</v>
      </c>
      <c r="T1" s="273"/>
      <c r="U1" s="274"/>
      <c r="V1" s="272" t="s">
        <v>2</v>
      </c>
      <c r="W1" s="273"/>
      <c r="X1" s="274"/>
      <c r="Y1" s="289" t="s">
        <v>35</v>
      </c>
      <c r="Z1" s="273"/>
      <c r="AA1" s="273"/>
      <c r="AB1" s="272" t="s">
        <v>0</v>
      </c>
      <c r="AC1" s="273"/>
      <c r="AD1" s="274"/>
      <c r="AE1" s="283" t="s">
        <v>5</v>
      </c>
      <c r="AF1" s="284"/>
      <c r="AG1" s="285"/>
      <c r="AH1" s="1"/>
    </row>
    <row r="2" spans="1:34" ht="12" thickBot="1" x14ac:dyDescent="0.25">
      <c r="A2" s="34"/>
      <c r="B2" s="67"/>
      <c r="C2" s="74"/>
      <c r="D2" s="279" t="s">
        <v>16</v>
      </c>
      <c r="E2" s="280"/>
      <c r="F2" s="281"/>
      <c r="G2" s="282" t="s">
        <v>17</v>
      </c>
      <c r="H2" s="282"/>
      <c r="I2" s="282"/>
      <c r="J2" s="275" t="s">
        <v>4</v>
      </c>
      <c r="K2" s="276"/>
      <c r="L2" s="277"/>
      <c r="M2" s="291" t="s">
        <v>9</v>
      </c>
      <c r="N2" s="280"/>
      <c r="O2" s="281"/>
      <c r="P2" s="275"/>
      <c r="Q2" s="276"/>
      <c r="R2" s="277"/>
      <c r="S2" s="275"/>
      <c r="T2" s="276"/>
      <c r="U2" s="277"/>
      <c r="V2" s="292" t="s">
        <v>34</v>
      </c>
      <c r="W2" s="282"/>
      <c r="X2" s="293"/>
      <c r="Y2" s="290" t="s">
        <v>9</v>
      </c>
      <c r="Z2" s="280"/>
      <c r="AA2" s="280"/>
      <c r="AB2" s="275"/>
      <c r="AC2" s="276"/>
      <c r="AD2" s="277"/>
      <c r="AE2" s="286" t="s">
        <v>9</v>
      </c>
      <c r="AF2" s="287"/>
      <c r="AG2" s="288"/>
      <c r="AH2" s="35"/>
    </row>
    <row r="3" spans="1:34" ht="92.25" thickBot="1" x14ac:dyDescent="0.25">
      <c r="A3" s="36" t="s">
        <v>15</v>
      </c>
      <c r="B3" s="37" t="s">
        <v>13</v>
      </c>
      <c r="C3" s="69" t="s">
        <v>18</v>
      </c>
      <c r="D3" s="38" t="s">
        <v>10</v>
      </c>
      <c r="E3" s="39" t="s">
        <v>11</v>
      </c>
      <c r="F3" s="40" t="s">
        <v>8</v>
      </c>
      <c r="G3" s="41" t="s">
        <v>10</v>
      </c>
      <c r="H3" s="39" t="s">
        <v>11</v>
      </c>
      <c r="I3" s="42" t="s">
        <v>8</v>
      </c>
      <c r="J3" s="84" t="s">
        <v>10</v>
      </c>
      <c r="K3" s="43" t="s">
        <v>11</v>
      </c>
      <c r="L3" s="44" t="s">
        <v>8</v>
      </c>
      <c r="M3" s="41" t="s">
        <v>10</v>
      </c>
      <c r="N3" s="39" t="s">
        <v>11</v>
      </c>
      <c r="O3" s="42" t="s">
        <v>8</v>
      </c>
      <c r="P3" s="38" t="s">
        <v>10</v>
      </c>
      <c r="Q3" s="39" t="s">
        <v>11</v>
      </c>
      <c r="R3" s="40" t="s">
        <v>8</v>
      </c>
      <c r="S3" s="41" t="s">
        <v>10</v>
      </c>
      <c r="T3" s="39" t="s">
        <v>11</v>
      </c>
      <c r="U3" s="42" t="s">
        <v>8</v>
      </c>
      <c r="V3" s="38" t="s">
        <v>10</v>
      </c>
      <c r="W3" s="39" t="s">
        <v>11</v>
      </c>
      <c r="X3" s="40" t="s">
        <v>8</v>
      </c>
      <c r="Y3" s="41" t="s">
        <v>10</v>
      </c>
      <c r="Z3" s="39" t="s">
        <v>11</v>
      </c>
      <c r="AA3" s="42" t="s">
        <v>8</v>
      </c>
      <c r="AB3" s="92" t="s">
        <v>10</v>
      </c>
      <c r="AC3" s="93" t="s">
        <v>11</v>
      </c>
      <c r="AD3" s="94" t="s">
        <v>8</v>
      </c>
      <c r="AE3" s="38" t="s">
        <v>10</v>
      </c>
      <c r="AF3" s="39" t="s">
        <v>11</v>
      </c>
      <c r="AG3" s="40" t="s">
        <v>8</v>
      </c>
      <c r="AH3" s="126" t="s">
        <v>14</v>
      </c>
    </row>
    <row r="4" spans="1:34" ht="12.75" x14ac:dyDescent="0.2">
      <c r="A4" s="302">
        <v>1</v>
      </c>
      <c r="B4" s="70" t="s">
        <v>44</v>
      </c>
      <c r="C4" s="75" t="s">
        <v>30</v>
      </c>
      <c r="D4" s="17">
        <v>103</v>
      </c>
      <c r="E4" s="306">
        <v>3</v>
      </c>
      <c r="F4" s="19">
        <v>48</v>
      </c>
      <c r="G4" s="21">
        <v>728</v>
      </c>
      <c r="H4" s="306">
        <v>1</v>
      </c>
      <c r="I4" s="20">
        <v>50</v>
      </c>
      <c r="J4" s="304">
        <v>83</v>
      </c>
      <c r="K4" s="305">
        <v>13</v>
      </c>
      <c r="L4" s="151">
        <v>38</v>
      </c>
      <c r="M4" s="102">
        <v>40.4</v>
      </c>
      <c r="N4" s="306">
        <v>3</v>
      </c>
      <c r="O4" s="20">
        <v>48</v>
      </c>
      <c r="P4" s="310">
        <v>8</v>
      </c>
      <c r="Q4" s="311">
        <v>6</v>
      </c>
      <c r="R4" s="312">
        <v>45</v>
      </c>
      <c r="S4" s="313">
        <v>113</v>
      </c>
      <c r="T4" s="311">
        <v>12</v>
      </c>
      <c r="U4" s="314">
        <v>39</v>
      </c>
      <c r="V4" s="85">
        <v>341</v>
      </c>
      <c r="W4" s="306">
        <v>2</v>
      </c>
      <c r="X4" s="19">
        <v>49</v>
      </c>
      <c r="Y4" s="21">
        <v>43</v>
      </c>
      <c r="Z4" s="306">
        <v>3</v>
      </c>
      <c r="AA4" s="20">
        <v>48</v>
      </c>
      <c r="AB4" s="85">
        <v>71</v>
      </c>
      <c r="AC4" s="306">
        <v>1</v>
      </c>
      <c r="AD4" s="19">
        <v>50</v>
      </c>
      <c r="AE4" s="21">
        <v>13</v>
      </c>
      <c r="AF4" s="18">
        <v>6</v>
      </c>
      <c r="AG4" s="20">
        <v>45</v>
      </c>
      <c r="AH4" s="127">
        <f>F4+I4+O4+X4+AA4+AD4+AG4</f>
        <v>338</v>
      </c>
    </row>
    <row r="5" spans="1:34" ht="12.75" x14ac:dyDescent="0.2">
      <c r="A5" s="303">
        <v>2</v>
      </c>
      <c r="B5" s="71" t="s">
        <v>36</v>
      </c>
      <c r="C5" s="76" t="s">
        <v>28</v>
      </c>
      <c r="D5" s="9">
        <v>111</v>
      </c>
      <c r="E5" s="119">
        <v>1</v>
      </c>
      <c r="F5" s="14">
        <v>50</v>
      </c>
      <c r="G5" s="22">
        <v>715</v>
      </c>
      <c r="H5" s="3">
        <v>5</v>
      </c>
      <c r="I5" s="16">
        <v>46</v>
      </c>
      <c r="J5" s="86">
        <v>103</v>
      </c>
      <c r="K5" s="3">
        <v>4</v>
      </c>
      <c r="L5" s="14">
        <v>47</v>
      </c>
      <c r="M5" s="315">
        <v>37.200000000000003</v>
      </c>
      <c r="N5" s="316">
        <v>7</v>
      </c>
      <c r="O5" s="317">
        <v>44</v>
      </c>
      <c r="P5" s="307">
        <v>4</v>
      </c>
      <c r="Q5" s="308">
        <v>23</v>
      </c>
      <c r="R5" s="309">
        <v>28</v>
      </c>
      <c r="S5" s="318">
        <v>217</v>
      </c>
      <c r="T5" s="119">
        <v>1</v>
      </c>
      <c r="U5" s="317">
        <v>50</v>
      </c>
      <c r="V5" s="319">
        <v>353</v>
      </c>
      <c r="W5" s="119">
        <v>1</v>
      </c>
      <c r="X5" s="320">
        <v>50</v>
      </c>
      <c r="Y5" s="318">
        <v>19</v>
      </c>
      <c r="Z5" s="316">
        <v>21</v>
      </c>
      <c r="AA5" s="317">
        <v>30</v>
      </c>
      <c r="AB5" s="9">
        <v>55</v>
      </c>
      <c r="AC5" s="3">
        <v>4</v>
      </c>
      <c r="AD5" s="14">
        <v>47</v>
      </c>
      <c r="AE5" s="10">
        <v>13</v>
      </c>
      <c r="AF5" s="3">
        <v>6</v>
      </c>
      <c r="AG5" s="16">
        <v>45</v>
      </c>
      <c r="AH5" s="128">
        <f>F5+I5+L5+U5+X5+AD5+AG5</f>
        <v>335</v>
      </c>
    </row>
    <row r="6" spans="1:34" ht="12.75" x14ac:dyDescent="0.2">
      <c r="A6" s="303">
        <v>3</v>
      </c>
      <c r="B6" s="71" t="s">
        <v>55</v>
      </c>
      <c r="C6" s="79" t="s">
        <v>21</v>
      </c>
      <c r="D6" s="152">
        <v>89</v>
      </c>
      <c r="E6" s="153">
        <v>16</v>
      </c>
      <c r="F6" s="154">
        <v>35</v>
      </c>
      <c r="G6" s="22">
        <v>670</v>
      </c>
      <c r="H6" s="3">
        <v>11</v>
      </c>
      <c r="I6" s="16">
        <v>40</v>
      </c>
      <c r="J6" s="87">
        <v>131</v>
      </c>
      <c r="K6" s="118">
        <v>1</v>
      </c>
      <c r="L6" s="13">
        <v>50</v>
      </c>
      <c r="M6" s="162">
        <v>30.2</v>
      </c>
      <c r="N6" s="160">
        <v>14</v>
      </c>
      <c r="O6" s="161">
        <v>37</v>
      </c>
      <c r="P6" s="87">
        <v>12</v>
      </c>
      <c r="Q6" s="118">
        <v>1</v>
      </c>
      <c r="R6" s="13">
        <v>50</v>
      </c>
      <c r="S6" s="87">
        <v>145</v>
      </c>
      <c r="T6" s="4">
        <v>9</v>
      </c>
      <c r="U6" s="25">
        <v>42</v>
      </c>
      <c r="V6" s="87">
        <v>333</v>
      </c>
      <c r="W6" s="4">
        <v>5</v>
      </c>
      <c r="X6" s="13">
        <v>46</v>
      </c>
      <c r="Y6" s="23">
        <v>39</v>
      </c>
      <c r="Z6" s="4">
        <v>7</v>
      </c>
      <c r="AA6" s="25">
        <v>44</v>
      </c>
      <c r="AB6" s="86"/>
      <c r="AC6" s="3"/>
      <c r="AD6" s="14"/>
      <c r="AE6" s="23">
        <v>14</v>
      </c>
      <c r="AF6" s="118">
        <v>3</v>
      </c>
      <c r="AG6" s="25">
        <v>48</v>
      </c>
      <c r="AH6" s="128">
        <f>+I6+L6+R6+U6+X6+AA6+AD6+AG6</f>
        <v>320</v>
      </c>
    </row>
    <row r="7" spans="1:34" ht="12.75" x14ac:dyDescent="0.2">
      <c r="A7" s="32">
        <v>4</v>
      </c>
      <c r="B7" s="71" t="s">
        <v>45</v>
      </c>
      <c r="C7" s="76" t="s">
        <v>22</v>
      </c>
      <c r="D7" s="9">
        <v>98</v>
      </c>
      <c r="E7" s="3">
        <v>8</v>
      </c>
      <c r="F7" s="14">
        <v>43</v>
      </c>
      <c r="G7" s="155">
        <v>668</v>
      </c>
      <c r="H7" s="153">
        <v>12</v>
      </c>
      <c r="I7" s="156">
        <v>39</v>
      </c>
      <c r="J7" s="159">
        <v>36</v>
      </c>
      <c r="K7" s="160">
        <v>20</v>
      </c>
      <c r="L7" s="161">
        <v>31</v>
      </c>
      <c r="M7" s="162">
        <v>38.799999999999997</v>
      </c>
      <c r="N7" s="160">
        <v>6</v>
      </c>
      <c r="O7" s="161">
        <v>45</v>
      </c>
      <c r="P7" s="159">
        <v>4</v>
      </c>
      <c r="Q7" s="160">
        <v>23</v>
      </c>
      <c r="R7" s="161">
        <v>28</v>
      </c>
      <c r="S7" s="87">
        <v>204</v>
      </c>
      <c r="T7" s="118">
        <v>2</v>
      </c>
      <c r="U7" s="25">
        <v>49</v>
      </c>
      <c r="V7" s="87">
        <v>296</v>
      </c>
      <c r="W7" s="4">
        <v>12</v>
      </c>
      <c r="X7" s="13">
        <v>39</v>
      </c>
      <c r="Y7" s="23">
        <v>40</v>
      </c>
      <c r="Z7" s="4">
        <v>5</v>
      </c>
      <c r="AA7" s="25">
        <v>46</v>
      </c>
      <c r="AB7" s="86">
        <v>40</v>
      </c>
      <c r="AC7" s="3">
        <v>9</v>
      </c>
      <c r="AD7" s="14">
        <v>42</v>
      </c>
      <c r="AE7" s="23">
        <v>15</v>
      </c>
      <c r="AF7" s="4">
        <v>5</v>
      </c>
      <c r="AG7" s="25">
        <v>46</v>
      </c>
      <c r="AH7" s="128">
        <f>F7+O7+U7+X7+AA7+AD7+AG7</f>
        <v>310</v>
      </c>
    </row>
    <row r="8" spans="1:34" ht="12.75" x14ac:dyDescent="0.2">
      <c r="A8" s="32">
        <v>5</v>
      </c>
      <c r="B8" s="71" t="s">
        <v>69</v>
      </c>
      <c r="C8" s="79" t="s">
        <v>27</v>
      </c>
      <c r="D8" s="152">
        <v>89</v>
      </c>
      <c r="E8" s="153">
        <v>14</v>
      </c>
      <c r="F8" s="154">
        <v>37</v>
      </c>
      <c r="G8" s="155">
        <v>643</v>
      </c>
      <c r="H8" s="153">
        <v>17</v>
      </c>
      <c r="I8" s="156">
        <v>34</v>
      </c>
      <c r="J8" s="87">
        <v>115</v>
      </c>
      <c r="K8" s="118">
        <v>2</v>
      </c>
      <c r="L8" s="13">
        <v>49</v>
      </c>
      <c r="M8" s="104">
        <v>32</v>
      </c>
      <c r="N8" s="4">
        <v>11</v>
      </c>
      <c r="O8" s="13">
        <v>40</v>
      </c>
      <c r="P8" s="87">
        <v>6</v>
      </c>
      <c r="Q8" s="4">
        <v>14</v>
      </c>
      <c r="R8" s="13">
        <v>37</v>
      </c>
      <c r="S8" s="87">
        <v>179</v>
      </c>
      <c r="T8" s="4">
        <v>4</v>
      </c>
      <c r="U8" s="25">
        <v>47</v>
      </c>
      <c r="V8" s="159">
        <v>291</v>
      </c>
      <c r="W8" s="160">
        <v>16</v>
      </c>
      <c r="X8" s="161">
        <v>35</v>
      </c>
      <c r="Y8" s="23">
        <v>31</v>
      </c>
      <c r="Z8" s="4">
        <v>12</v>
      </c>
      <c r="AA8" s="25">
        <v>39</v>
      </c>
      <c r="AB8" s="86">
        <v>58</v>
      </c>
      <c r="AC8" s="119">
        <v>3</v>
      </c>
      <c r="AD8" s="14">
        <v>48</v>
      </c>
      <c r="AE8" s="23">
        <v>13</v>
      </c>
      <c r="AF8" s="4">
        <v>6</v>
      </c>
      <c r="AG8" s="25">
        <v>45</v>
      </c>
      <c r="AH8" s="128">
        <f>L8+O8+R8+U8+AA8+AD8+AG8</f>
        <v>305</v>
      </c>
    </row>
    <row r="9" spans="1:34" ht="12.75" x14ac:dyDescent="0.2">
      <c r="A9" s="32">
        <v>6</v>
      </c>
      <c r="B9" s="71" t="s">
        <v>66</v>
      </c>
      <c r="C9" s="79" t="s">
        <v>25</v>
      </c>
      <c r="D9" s="152">
        <v>81</v>
      </c>
      <c r="E9" s="153">
        <v>19</v>
      </c>
      <c r="F9" s="154">
        <v>32</v>
      </c>
      <c r="G9" s="155">
        <v>610</v>
      </c>
      <c r="H9" s="153">
        <v>23</v>
      </c>
      <c r="I9" s="156">
        <v>28</v>
      </c>
      <c r="J9" s="86">
        <v>100</v>
      </c>
      <c r="K9" s="3">
        <v>5</v>
      </c>
      <c r="L9" s="14">
        <v>46</v>
      </c>
      <c r="M9" s="103">
        <v>43.4</v>
      </c>
      <c r="N9" s="119">
        <v>2</v>
      </c>
      <c r="O9" s="16">
        <v>49</v>
      </c>
      <c r="P9" s="87">
        <v>7</v>
      </c>
      <c r="Q9" s="4">
        <v>10</v>
      </c>
      <c r="R9" s="13">
        <v>41</v>
      </c>
      <c r="S9" s="22">
        <v>130</v>
      </c>
      <c r="T9" s="3">
        <v>10</v>
      </c>
      <c r="U9" s="16">
        <v>41</v>
      </c>
      <c r="V9" s="159">
        <v>293</v>
      </c>
      <c r="W9" s="160">
        <v>14</v>
      </c>
      <c r="X9" s="161">
        <v>37</v>
      </c>
      <c r="Y9" s="22">
        <v>45</v>
      </c>
      <c r="Z9" s="119">
        <v>2</v>
      </c>
      <c r="AA9" s="16">
        <v>49</v>
      </c>
      <c r="AB9" s="86">
        <v>33</v>
      </c>
      <c r="AC9" s="3">
        <v>10</v>
      </c>
      <c r="AD9" s="14">
        <v>41</v>
      </c>
      <c r="AE9" s="23">
        <v>12</v>
      </c>
      <c r="AF9" s="4">
        <v>14</v>
      </c>
      <c r="AG9" s="25">
        <v>37</v>
      </c>
      <c r="AH9" s="128">
        <f>L9+O9+R9+U9+AA9+AD9+AG9</f>
        <v>304</v>
      </c>
    </row>
    <row r="10" spans="1:34" ht="12.75" x14ac:dyDescent="0.2">
      <c r="A10" s="32">
        <v>7</v>
      </c>
      <c r="B10" s="71" t="s">
        <v>40</v>
      </c>
      <c r="C10" s="79" t="s">
        <v>29</v>
      </c>
      <c r="D10" s="9">
        <v>100</v>
      </c>
      <c r="E10" s="3">
        <v>6</v>
      </c>
      <c r="F10" s="14">
        <v>45</v>
      </c>
      <c r="G10" s="22">
        <v>683</v>
      </c>
      <c r="H10" s="3">
        <v>9</v>
      </c>
      <c r="I10" s="16">
        <v>42</v>
      </c>
      <c r="J10" s="321">
        <v>66</v>
      </c>
      <c r="K10" s="308">
        <v>18</v>
      </c>
      <c r="L10" s="309">
        <v>33</v>
      </c>
      <c r="M10" s="104">
        <v>33.4</v>
      </c>
      <c r="N10" s="4">
        <v>10</v>
      </c>
      <c r="O10" s="13">
        <v>41</v>
      </c>
      <c r="P10" s="87">
        <v>8</v>
      </c>
      <c r="Q10" s="4">
        <v>6</v>
      </c>
      <c r="R10" s="13">
        <v>45</v>
      </c>
      <c r="S10" s="321">
        <v>101</v>
      </c>
      <c r="T10" s="308">
        <v>13</v>
      </c>
      <c r="U10" s="322">
        <v>38</v>
      </c>
      <c r="V10" s="87">
        <v>330</v>
      </c>
      <c r="W10" s="4">
        <v>7</v>
      </c>
      <c r="X10" s="13">
        <v>44</v>
      </c>
      <c r="Y10" s="23">
        <v>41</v>
      </c>
      <c r="Z10" s="4">
        <v>4</v>
      </c>
      <c r="AA10" s="25">
        <v>47</v>
      </c>
      <c r="AB10" s="86">
        <v>32</v>
      </c>
      <c r="AC10" s="3">
        <v>11</v>
      </c>
      <c r="AD10" s="14">
        <v>40</v>
      </c>
      <c r="AE10" s="323">
        <v>10</v>
      </c>
      <c r="AF10" s="308">
        <v>23</v>
      </c>
      <c r="AG10" s="322">
        <v>28</v>
      </c>
      <c r="AH10" s="128">
        <f>F10+I10+O10+R10+X10+AA10+AD10</f>
        <v>304</v>
      </c>
    </row>
    <row r="11" spans="1:34" ht="12.75" x14ac:dyDescent="0.2">
      <c r="A11" s="32">
        <v>8</v>
      </c>
      <c r="B11" s="71" t="s">
        <v>67</v>
      </c>
      <c r="C11" s="79" t="s">
        <v>19</v>
      </c>
      <c r="D11" s="319">
        <v>70</v>
      </c>
      <c r="E11" s="316">
        <v>26</v>
      </c>
      <c r="F11" s="320">
        <v>25</v>
      </c>
      <c r="G11" s="324">
        <v>561</v>
      </c>
      <c r="H11" s="316">
        <v>29</v>
      </c>
      <c r="I11" s="317">
        <v>22</v>
      </c>
      <c r="J11" s="87">
        <v>76</v>
      </c>
      <c r="K11" s="4">
        <v>15</v>
      </c>
      <c r="L11" s="13">
        <v>36</v>
      </c>
      <c r="M11" s="104">
        <v>31.4</v>
      </c>
      <c r="N11" s="4">
        <v>12</v>
      </c>
      <c r="O11" s="13">
        <v>39</v>
      </c>
      <c r="P11" s="321">
        <v>4</v>
      </c>
      <c r="Q11" s="308">
        <v>23</v>
      </c>
      <c r="R11" s="309">
        <v>28</v>
      </c>
      <c r="S11" s="22">
        <v>196</v>
      </c>
      <c r="T11" s="119">
        <v>3</v>
      </c>
      <c r="U11" s="16">
        <v>48</v>
      </c>
      <c r="V11" s="87">
        <v>332</v>
      </c>
      <c r="W11" s="4">
        <v>6</v>
      </c>
      <c r="X11" s="13">
        <v>45</v>
      </c>
      <c r="Y11" s="23">
        <v>33</v>
      </c>
      <c r="Z11" s="4">
        <v>11</v>
      </c>
      <c r="AA11" s="25">
        <v>40</v>
      </c>
      <c r="AB11" s="86">
        <v>50</v>
      </c>
      <c r="AC11" s="3">
        <v>5</v>
      </c>
      <c r="AD11" s="14">
        <v>46</v>
      </c>
      <c r="AE11" s="23">
        <v>13</v>
      </c>
      <c r="AF11" s="4">
        <v>6</v>
      </c>
      <c r="AG11" s="25">
        <v>45</v>
      </c>
      <c r="AH11" s="128">
        <f>L11+O11+U11+X11+AA11+AD11+AG11</f>
        <v>299</v>
      </c>
    </row>
    <row r="12" spans="1:34" ht="12.75" x14ac:dyDescent="0.2">
      <c r="A12" s="32">
        <v>9</v>
      </c>
      <c r="B12" s="71" t="s">
        <v>72</v>
      </c>
      <c r="C12" s="76" t="s">
        <v>33</v>
      </c>
      <c r="D12" s="319">
        <v>89</v>
      </c>
      <c r="E12" s="316">
        <v>15</v>
      </c>
      <c r="F12" s="320">
        <v>36</v>
      </c>
      <c r="G12" s="324">
        <v>664</v>
      </c>
      <c r="H12" s="316">
        <v>13</v>
      </c>
      <c r="I12" s="317">
        <v>38</v>
      </c>
      <c r="J12" s="87">
        <v>95</v>
      </c>
      <c r="K12" s="4">
        <v>7</v>
      </c>
      <c r="L12" s="13">
        <v>44</v>
      </c>
      <c r="M12" s="104">
        <v>47.4</v>
      </c>
      <c r="N12" s="118">
        <v>1</v>
      </c>
      <c r="O12" s="13">
        <v>50</v>
      </c>
      <c r="P12" s="321">
        <v>5</v>
      </c>
      <c r="Q12" s="308">
        <v>17</v>
      </c>
      <c r="R12" s="309">
        <v>34</v>
      </c>
      <c r="S12" s="87">
        <v>97</v>
      </c>
      <c r="T12" s="4">
        <v>14</v>
      </c>
      <c r="U12" s="25">
        <v>37</v>
      </c>
      <c r="V12" s="87">
        <v>333</v>
      </c>
      <c r="W12" s="4">
        <v>4</v>
      </c>
      <c r="X12" s="13">
        <v>47</v>
      </c>
      <c r="Y12" s="23">
        <v>28</v>
      </c>
      <c r="Z12" s="4">
        <v>14</v>
      </c>
      <c r="AA12" s="25">
        <v>37</v>
      </c>
      <c r="AB12" s="86">
        <v>45</v>
      </c>
      <c r="AC12" s="3">
        <v>7</v>
      </c>
      <c r="AD12" s="14">
        <v>44</v>
      </c>
      <c r="AE12" s="164">
        <v>9</v>
      </c>
      <c r="AF12" s="160">
        <v>27</v>
      </c>
      <c r="AG12" s="163">
        <v>24</v>
      </c>
      <c r="AH12" s="128">
        <f>I12+L12+O12+U12+X12+AA12+AD12</f>
        <v>297</v>
      </c>
    </row>
    <row r="13" spans="1:34" ht="12.75" x14ac:dyDescent="0.2">
      <c r="A13" s="46">
        <v>10</v>
      </c>
      <c r="B13" s="71" t="s">
        <v>39</v>
      </c>
      <c r="C13" s="79" t="s">
        <v>27</v>
      </c>
      <c r="D13" s="9">
        <v>95</v>
      </c>
      <c r="E13" s="3">
        <v>9</v>
      </c>
      <c r="F13" s="14">
        <v>42</v>
      </c>
      <c r="G13" s="155">
        <v>658</v>
      </c>
      <c r="H13" s="153">
        <v>15</v>
      </c>
      <c r="I13" s="156">
        <v>36</v>
      </c>
      <c r="J13" s="87">
        <v>112</v>
      </c>
      <c r="K13" s="118">
        <v>3</v>
      </c>
      <c r="L13" s="13">
        <v>48</v>
      </c>
      <c r="M13" s="104">
        <v>34.200000000000003</v>
      </c>
      <c r="N13" s="4">
        <v>9</v>
      </c>
      <c r="O13" s="13">
        <v>42</v>
      </c>
      <c r="P13" s="87">
        <v>9</v>
      </c>
      <c r="Q13" s="4">
        <v>4</v>
      </c>
      <c r="R13" s="13">
        <v>47</v>
      </c>
      <c r="S13" s="87">
        <v>118</v>
      </c>
      <c r="T13" s="4">
        <v>11</v>
      </c>
      <c r="U13" s="25">
        <v>40</v>
      </c>
      <c r="V13" s="87">
        <v>295</v>
      </c>
      <c r="W13" s="4">
        <v>13</v>
      </c>
      <c r="X13" s="13">
        <v>38</v>
      </c>
      <c r="Y13" s="164">
        <v>23</v>
      </c>
      <c r="Z13" s="160">
        <v>18</v>
      </c>
      <c r="AA13" s="163">
        <v>33</v>
      </c>
      <c r="AB13" s="86">
        <v>10</v>
      </c>
      <c r="AC13" s="3">
        <v>13</v>
      </c>
      <c r="AD13" s="14">
        <v>38</v>
      </c>
      <c r="AE13" s="164">
        <v>9</v>
      </c>
      <c r="AF13" s="160">
        <v>27</v>
      </c>
      <c r="AG13" s="163">
        <v>24</v>
      </c>
      <c r="AH13" s="128">
        <f>F13+L13+O13+R13+U13+X13+AD13</f>
        <v>295</v>
      </c>
    </row>
    <row r="14" spans="1:34" ht="12.75" x14ac:dyDescent="0.2">
      <c r="A14" s="32">
        <v>11</v>
      </c>
      <c r="B14" s="71" t="s">
        <v>43</v>
      </c>
      <c r="C14" s="79" t="s">
        <v>22</v>
      </c>
      <c r="D14" s="9">
        <v>94</v>
      </c>
      <c r="E14" s="3">
        <v>13</v>
      </c>
      <c r="F14" s="14">
        <v>48</v>
      </c>
      <c r="G14" s="22">
        <v>700</v>
      </c>
      <c r="H14" s="3">
        <v>8</v>
      </c>
      <c r="I14" s="16">
        <v>43</v>
      </c>
      <c r="J14" s="86">
        <v>86</v>
      </c>
      <c r="K14" s="3">
        <v>10</v>
      </c>
      <c r="L14" s="14">
        <v>41</v>
      </c>
      <c r="M14" s="103">
        <v>36.799999999999997</v>
      </c>
      <c r="N14" s="3">
        <v>8</v>
      </c>
      <c r="O14" s="16">
        <v>43</v>
      </c>
      <c r="P14" s="87">
        <v>7</v>
      </c>
      <c r="Q14" s="4">
        <v>10</v>
      </c>
      <c r="R14" s="13">
        <v>41</v>
      </c>
      <c r="S14" s="10"/>
      <c r="T14" s="3"/>
      <c r="U14" s="16"/>
      <c r="V14" s="157">
        <v>281</v>
      </c>
      <c r="W14" s="153">
        <v>18</v>
      </c>
      <c r="X14" s="154">
        <v>33</v>
      </c>
      <c r="Y14" s="22">
        <v>27</v>
      </c>
      <c r="Z14" s="3">
        <v>16</v>
      </c>
      <c r="AA14" s="16">
        <v>35</v>
      </c>
      <c r="AB14" s="96"/>
      <c r="AC14" s="95"/>
      <c r="AD14" s="97"/>
      <c r="AE14" s="23">
        <v>12</v>
      </c>
      <c r="AF14" s="4">
        <v>14</v>
      </c>
      <c r="AG14" s="25">
        <v>37</v>
      </c>
      <c r="AH14" s="128">
        <f>F14+I14+L14+O14+R14+U14+AA14+AD14+AG14</f>
        <v>288</v>
      </c>
    </row>
    <row r="15" spans="1:34" ht="12.75" x14ac:dyDescent="0.2">
      <c r="A15" s="32">
        <v>12</v>
      </c>
      <c r="B15" s="71" t="s">
        <v>73</v>
      </c>
      <c r="C15" s="79" t="s">
        <v>32</v>
      </c>
      <c r="D15" s="152">
        <v>78</v>
      </c>
      <c r="E15" s="153">
        <v>21</v>
      </c>
      <c r="F15" s="154">
        <v>30</v>
      </c>
      <c r="G15" s="155">
        <v>593</v>
      </c>
      <c r="H15" s="153">
        <v>25</v>
      </c>
      <c r="I15" s="156">
        <v>26</v>
      </c>
      <c r="J15" s="87">
        <v>88</v>
      </c>
      <c r="K15" s="4">
        <v>9</v>
      </c>
      <c r="L15" s="13">
        <v>42</v>
      </c>
      <c r="M15" s="104">
        <v>23.8</v>
      </c>
      <c r="N15" s="4">
        <v>18</v>
      </c>
      <c r="O15" s="13">
        <v>33</v>
      </c>
      <c r="P15" s="87">
        <v>9</v>
      </c>
      <c r="Q15" s="4">
        <v>4</v>
      </c>
      <c r="R15" s="13">
        <v>47</v>
      </c>
      <c r="S15" s="87">
        <v>160</v>
      </c>
      <c r="T15" s="4">
        <v>7</v>
      </c>
      <c r="U15" s="25">
        <v>44</v>
      </c>
      <c r="V15" s="159">
        <v>270</v>
      </c>
      <c r="W15" s="160">
        <v>22</v>
      </c>
      <c r="X15" s="161">
        <v>29</v>
      </c>
      <c r="Y15" s="23">
        <v>35</v>
      </c>
      <c r="Z15" s="4">
        <v>9</v>
      </c>
      <c r="AA15" s="25">
        <v>42</v>
      </c>
      <c r="AB15" s="86">
        <v>42</v>
      </c>
      <c r="AC15" s="3">
        <v>8</v>
      </c>
      <c r="AD15" s="14">
        <v>43</v>
      </c>
      <c r="AE15" s="23">
        <v>12</v>
      </c>
      <c r="AF15" s="4">
        <v>14</v>
      </c>
      <c r="AG15" s="25">
        <v>37</v>
      </c>
      <c r="AH15" s="128">
        <f>L15+O15+R15+U15+AA15+AD15+AG15</f>
        <v>288</v>
      </c>
    </row>
    <row r="16" spans="1:34" ht="12.75" x14ac:dyDescent="0.2">
      <c r="A16" s="32">
        <v>13</v>
      </c>
      <c r="B16" s="71" t="s">
        <v>53</v>
      </c>
      <c r="C16" s="79" t="s">
        <v>23</v>
      </c>
      <c r="D16" s="9">
        <v>85</v>
      </c>
      <c r="E16" s="3">
        <v>17</v>
      </c>
      <c r="F16" s="14">
        <v>34</v>
      </c>
      <c r="G16" s="22">
        <v>708</v>
      </c>
      <c r="H16" s="3">
        <v>7</v>
      </c>
      <c r="I16" s="16">
        <v>44</v>
      </c>
      <c r="J16" s="86">
        <v>97</v>
      </c>
      <c r="K16" s="3">
        <v>6</v>
      </c>
      <c r="L16" s="14">
        <v>45</v>
      </c>
      <c r="M16" s="103">
        <v>39.200000000000003</v>
      </c>
      <c r="N16" s="3">
        <v>5</v>
      </c>
      <c r="O16" s="16">
        <v>46</v>
      </c>
      <c r="P16" s="87">
        <v>7</v>
      </c>
      <c r="Q16" s="4">
        <v>10</v>
      </c>
      <c r="R16" s="13">
        <v>41</v>
      </c>
      <c r="S16" s="22"/>
      <c r="T16" s="3"/>
      <c r="U16" s="16"/>
      <c r="V16" s="157">
        <v>276</v>
      </c>
      <c r="W16" s="153">
        <v>20</v>
      </c>
      <c r="X16" s="154">
        <v>31</v>
      </c>
      <c r="Y16" s="22">
        <v>25</v>
      </c>
      <c r="Z16" s="3">
        <v>17</v>
      </c>
      <c r="AA16" s="16">
        <v>34</v>
      </c>
      <c r="AB16" s="86"/>
      <c r="AC16" s="3"/>
      <c r="AD16" s="14"/>
      <c r="AE16" s="22">
        <v>12</v>
      </c>
      <c r="AF16" s="3">
        <v>14</v>
      </c>
      <c r="AG16" s="16">
        <v>37</v>
      </c>
      <c r="AH16" s="128">
        <f>F16+I16+L16+O16+R16+U16+AA16+AD16+AG16</f>
        <v>281</v>
      </c>
    </row>
    <row r="17" spans="1:34" ht="12.75" x14ac:dyDescent="0.2">
      <c r="A17" s="45">
        <v>14</v>
      </c>
      <c r="B17" s="72" t="s">
        <v>63</v>
      </c>
      <c r="C17" s="79" t="s">
        <v>20</v>
      </c>
      <c r="D17" s="9">
        <v>99</v>
      </c>
      <c r="E17" s="3">
        <v>7</v>
      </c>
      <c r="F17" s="14">
        <v>44</v>
      </c>
      <c r="G17" s="22">
        <v>646</v>
      </c>
      <c r="H17" s="3">
        <v>16</v>
      </c>
      <c r="I17" s="16">
        <v>35</v>
      </c>
      <c r="J17" s="86">
        <v>72</v>
      </c>
      <c r="K17" s="48">
        <v>16</v>
      </c>
      <c r="L17" s="49">
        <v>35</v>
      </c>
      <c r="M17" s="325" t="s">
        <v>88</v>
      </c>
      <c r="N17" s="308">
        <v>0</v>
      </c>
      <c r="O17" s="309">
        <v>0</v>
      </c>
      <c r="P17" s="87">
        <v>6</v>
      </c>
      <c r="Q17" s="4">
        <v>14</v>
      </c>
      <c r="R17" s="13">
        <v>37</v>
      </c>
      <c r="S17" s="52">
        <v>79</v>
      </c>
      <c r="T17" s="48">
        <v>16</v>
      </c>
      <c r="U17" s="51">
        <v>35</v>
      </c>
      <c r="V17" s="159">
        <v>269</v>
      </c>
      <c r="W17" s="160">
        <v>23</v>
      </c>
      <c r="X17" s="161">
        <v>28</v>
      </c>
      <c r="Y17" s="23">
        <v>34</v>
      </c>
      <c r="Z17" s="4">
        <v>10</v>
      </c>
      <c r="AA17" s="25">
        <v>41</v>
      </c>
      <c r="AB17" s="86">
        <v>48</v>
      </c>
      <c r="AC17" s="3">
        <v>6</v>
      </c>
      <c r="AD17" s="14">
        <v>45</v>
      </c>
      <c r="AE17" s="164">
        <v>11</v>
      </c>
      <c r="AF17" s="160">
        <v>22</v>
      </c>
      <c r="AG17" s="163">
        <v>29</v>
      </c>
      <c r="AH17" s="128">
        <f>F17+I17+L17+R17+U17+AA17+AD17</f>
        <v>272</v>
      </c>
    </row>
    <row r="18" spans="1:34" ht="12.75" x14ac:dyDescent="0.2">
      <c r="A18" s="32">
        <v>15</v>
      </c>
      <c r="B18" s="71" t="s">
        <v>42</v>
      </c>
      <c r="C18" s="76" t="s">
        <v>19</v>
      </c>
      <c r="D18" s="319">
        <v>28</v>
      </c>
      <c r="E18" s="316">
        <v>32</v>
      </c>
      <c r="F18" s="320">
        <v>19</v>
      </c>
      <c r="G18" s="324">
        <v>475</v>
      </c>
      <c r="H18" s="316">
        <v>35</v>
      </c>
      <c r="I18" s="317">
        <v>16</v>
      </c>
      <c r="J18" s="86">
        <v>93</v>
      </c>
      <c r="K18" s="3">
        <v>8</v>
      </c>
      <c r="L18" s="14">
        <v>43</v>
      </c>
      <c r="M18" s="104">
        <v>28.4</v>
      </c>
      <c r="N18" s="4">
        <v>16</v>
      </c>
      <c r="O18" s="13">
        <v>35</v>
      </c>
      <c r="P18" s="321">
        <v>3</v>
      </c>
      <c r="Q18" s="308">
        <v>27</v>
      </c>
      <c r="R18" s="309">
        <v>24</v>
      </c>
      <c r="S18" s="22">
        <v>82</v>
      </c>
      <c r="T18" s="3">
        <v>15</v>
      </c>
      <c r="U18" s="16">
        <v>36</v>
      </c>
      <c r="V18" s="87">
        <v>266</v>
      </c>
      <c r="W18" s="4">
        <v>25</v>
      </c>
      <c r="X18" s="13">
        <v>26</v>
      </c>
      <c r="Y18" s="22">
        <v>23</v>
      </c>
      <c r="Z18" s="3">
        <v>18</v>
      </c>
      <c r="AA18" s="16">
        <v>33</v>
      </c>
      <c r="AB18" s="86">
        <v>66</v>
      </c>
      <c r="AC18" s="119">
        <v>2</v>
      </c>
      <c r="AD18" s="14">
        <v>49</v>
      </c>
      <c r="AE18" s="23">
        <v>13</v>
      </c>
      <c r="AF18" s="4">
        <v>6</v>
      </c>
      <c r="AG18" s="25">
        <v>45</v>
      </c>
      <c r="AH18" s="128">
        <f>L18+O18+U18+X18+AA18+AD18+AG18</f>
        <v>267</v>
      </c>
    </row>
    <row r="19" spans="1:34" ht="12.75" x14ac:dyDescent="0.2">
      <c r="A19" s="45">
        <v>16</v>
      </c>
      <c r="B19" s="71" t="s">
        <v>47</v>
      </c>
      <c r="C19" s="80" t="s">
        <v>28</v>
      </c>
      <c r="D19" s="7">
        <v>73</v>
      </c>
      <c r="E19" s="4">
        <v>24</v>
      </c>
      <c r="F19" s="13">
        <v>27</v>
      </c>
      <c r="G19" s="164">
        <v>560</v>
      </c>
      <c r="H19" s="160">
        <v>30</v>
      </c>
      <c r="I19" s="163">
        <v>21</v>
      </c>
      <c r="J19" s="87">
        <v>82</v>
      </c>
      <c r="K19" s="4">
        <v>14</v>
      </c>
      <c r="L19" s="13">
        <v>37</v>
      </c>
      <c r="M19" s="105">
        <v>39.6</v>
      </c>
      <c r="N19" s="4">
        <v>4</v>
      </c>
      <c r="O19" s="25">
        <v>47</v>
      </c>
      <c r="P19" s="87">
        <v>5</v>
      </c>
      <c r="Q19" s="4">
        <v>17</v>
      </c>
      <c r="R19" s="13">
        <v>34</v>
      </c>
      <c r="S19" s="87">
        <v>169</v>
      </c>
      <c r="T19" s="4">
        <v>5</v>
      </c>
      <c r="U19" s="25">
        <v>46</v>
      </c>
      <c r="V19" s="321">
        <v>223</v>
      </c>
      <c r="W19" s="308">
        <v>31</v>
      </c>
      <c r="X19" s="309">
        <v>20</v>
      </c>
      <c r="Y19" s="23">
        <v>15</v>
      </c>
      <c r="Z19" s="4">
        <v>22</v>
      </c>
      <c r="AA19" s="25">
        <v>29</v>
      </c>
      <c r="AB19" s="86"/>
      <c r="AC19" s="3"/>
      <c r="AD19" s="14"/>
      <c r="AE19" s="23">
        <v>12</v>
      </c>
      <c r="AF19" s="4">
        <v>14</v>
      </c>
      <c r="AG19" s="25">
        <v>37</v>
      </c>
      <c r="AH19" s="128">
        <f>F19+L19+O19+R19+U19+AA19+AD19+AG19</f>
        <v>257</v>
      </c>
    </row>
    <row r="20" spans="1:34" ht="12.75" x14ac:dyDescent="0.2">
      <c r="A20" s="45">
        <v>17</v>
      </c>
      <c r="B20" s="71" t="s">
        <v>65</v>
      </c>
      <c r="C20" s="77" t="s">
        <v>31</v>
      </c>
      <c r="D20" s="7">
        <v>73</v>
      </c>
      <c r="E20" s="4">
        <v>25</v>
      </c>
      <c r="F20" s="13">
        <v>26</v>
      </c>
      <c r="G20" s="23">
        <v>626</v>
      </c>
      <c r="H20" s="4">
        <v>21</v>
      </c>
      <c r="I20" s="25">
        <v>30</v>
      </c>
      <c r="J20" s="87">
        <v>85</v>
      </c>
      <c r="K20" s="4">
        <v>11</v>
      </c>
      <c r="L20" s="13">
        <v>40</v>
      </c>
      <c r="M20" s="104"/>
      <c r="N20" s="4"/>
      <c r="O20" s="13"/>
      <c r="P20" s="87">
        <v>8</v>
      </c>
      <c r="Q20" s="4">
        <v>6</v>
      </c>
      <c r="R20" s="13">
        <v>45</v>
      </c>
      <c r="S20" s="7"/>
      <c r="T20" s="4"/>
      <c r="U20" s="25"/>
      <c r="V20" s="87">
        <v>291</v>
      </c>
      <c r="W20" s="4">
        <v>17</v>
      </c>
      <c r="X20" s="13">
        <v>34</v>
      </c>
      <c r="Y20" s="57">
        <v>46</v>
      </c>
      <c r="Z20" s="326">
        <v>1</v>
      </c>
      <c r="AA20" s="64">
        <v>50</v>
      </c>
      <c r="AB20" s="96"/>
      <c r="AC20" s="95"/>
      <c r="AD20" s="97"/>
      <c r="AE20" s="23">
        <v>7</v>
      </c>
      <c r="AF20" s="4">
        <v>33</v>
      </c>
      <c r="AG20" s="25">
        <v>18</v>
      </c>
      <c r="AH20" s="128">
        <f>F20+I20+L20+O20+R20+U20+X20+AA20+AD20+AG20</f>
        <v>243</v>
      </c>
    </row>
    <row r="21" spans="1:34" ht="12.75" x14ac:dyDescent="0.2">
      <c r="A21" s="45">
        <v>18</v>
      </c>
      <c r="B21" s="71" t="s">
        <v>38</v>
      </c>
      <c r="C21" s="80" t="s">
        <v>20</v>
      </c>
      <c r="D21" s="7"/>
      <c r="E21" s="4"/>
      <c r="F21" s="13"/>
      <c r="G21" s="23"/>
      <c r="H21" s="4"/>
      <c r="I21" s="25"/>
      <c r="J21" s="87">
        <v>72</v>
      </c>
      <c r="K21" s="4">
        <v>16</v>
      </c>
      <c r="L21" s="13">
        <v>35</v>
      </c>
      <c r="M21" s="104">
        <v>20.6</v>
      </c>
      <c r="N21" s="4">
        <v>21</v>
      </c>
      <c r="O21" s="13">
        <v>30</v>
      </c>
      <c r="P21" s="87">
        <v>5</v>
      </c>
      <c r="Q21" s="4">
        <v>17</v>
      </c>
      <c r="R21" s="13">
        <v>34</v>
      </c>
      <c r="S21" s="87">
        <v>168</v>
      </c>
      <c r="T21" s="4">
        <v>6</v>
      </c>
      <c r="U21" s="25">
        <v>45</v>
      </c>
      <c r="V21" s="87">
        <v>255</v>
      </c>
      <c r="W21" s="4">
        <v>26</v>
      </c>
      <c r="X21" s="13">
        <v>25</v>
      </c>
      <c r="Y21" s="23">
        <v>35</v>
      </c>
      <c r="Z21" s="4">
        <v>8</v>
      </c>
      <c r="AA21" s="25">
        <v>43</v>
      </c>
      <c r="AB21" s="96"/>
      <c r="AC21" s="95"/>
      <c r="AD21" s="97"/>
      <c r="AE21" s="23">
        <v>10</v>
      </c>
      <c r="AF21" s="4">
        <v>23</v>
      </c>
      <c r="AG21" s="25">
        <v>28</v>
      </c>
      <c r="AH21" s="128">
        <f>F21+I21+L21+O21+R21+U21+X21+AA21+AD21+AG21</f>
        <v>240</v>
      </c>
    </row>
    <row r="22" spans="1:34" ht="12.75" x14ac:dyDescent="0.2">
      <c r="A22" s="45">
        <v>19</v>
      </c>
      <c r="B22" s="71" t="s">
        <v>52</v>
      </c>
      <c r="C22" s="80" t="s">
        <v>22</v>
      </c>
      <c r="D22" s="165">
        <v>49</v>
      </c>
      <c r="E22" s="160">
        <v>31</v>
      </c>
      <c r="F22" s="161">
        <v>20</v>
      </c>
      <c r="G22" s="164">
        <v>569</v>
      </c>
      <c r="H22" s="160">
        <v>28</v>
      </c>
      <c r="I22" s="163">
        <v>23</v>
      </c>
      <c r="J22" s="87">
        <v>66</v>
      </c>
      <c r="K22" s="4">
        <v>18</v>
      </c>
      <c r="L22" s="13">
        <v>33</v>
      </c>
      <c r="M22" s="105">
        <v>24.4</v>
      </c>
      <c r="N22" s="4">
        <v>17</v>
      </c>
      <c r="O22" s="25">
        <v>34</v>
      </c>
      <c r="P22" s="87">
        <v>6</v>
      </c>
      <c r="Q22" s="4">
        <v>14</v>
      </c>
      <c r="R22" s="13">
        <v>37</v>
      </c>
      <c r="S22" s="23">
        <v>64</v>
      </c>
      <c r="T22" s="4">
        <v>17</v>
      </c>
      <c r="U22" s="25">
        <v>34</v>
      </c>
      <c r="V22" s="87">
        <v>281</v>
      </c>
      <c r="W22" s="4">
        <v>19</v>
      </c>
      <c r="X22" s="13">
        <v>32</v>
      </c>
      <c r="Y22" s="23"/>
      <c r="Z22" s="4"/>
      <c r="AA22" s="25"/>
      <c r="AB22" s="86">
        <v>15</v>
      </c>
      <c r="AC22" s="3">
        <v>12</v>
      </c>
      <c r="AD22" s="14">
        <v>39</v>
      </c>
      <c r="AE22" s="23">
        <v>10</v>
      </c>
      <c r="AF22" s="4">
        <v>23</v>
      </c>
      <c r="AG22" s="25">
        <v>28</v>
      </c>
      <c r="AH22" s="128">
        <f>L22+O22+R22+U22+X22+AA22+AD22+AG22</f>
        <v>237</v>
      </c>
    </row>
    <row r="23" spans="1:34" ht="12.75" x14ac:dyDescent="0.2">
      <c r="A23" s="45">
        <v>20</v>
      </c>
      <c r="B23" s="71" t="s">
        <v>49</v>
      </c>
      <c r="C23" s="77" t="s">
        <v>22</v>
      </c>
      <c r="D23" s="7">
        <v>94</v>
      </c>
      <c r="E23" s="4">
        <v>12</v>
      </c>
      <c r="F23" s="13">
        <v>39</v>
      </c>
      <c r="G23" s="23">
        <v>634</v>
      </c>
      <c r="H23" s="4">
        <v>19</v>
      </c>
      <c r="I23" s="25">
        <v>32</v>
      </c>
      <c r="J23" s="87"/>
      <c r="K23" s="4"/>
      <c r="L23" s="13"/>
      <c r="M23" s="104">
        <v>31</v>
      </c>
      <c r="N23" s="4">
        <v>13</v>
      </c>
      <c r="O23" s="13">
        <v>38</v>
      </c>
      <c r="P23" s="87">
        <v>2</v>
      </c>
      <c r="Q23" s="4">
        <v>29</v>
      </c>
      <c r="R23" s="13">
        <v>22</v>
      </c>
      <c r="S23" s="7"/>
      <c r="T23" s="4"/>
      <c r="U23" s="25"/>
      <c r="V23" s="87">
        <v>251</v>
      </c>
      <c r="W23" s="4">
        <v>28</v>
      </c>
      <c r="X23" s="13">
        <v>23</v>
      </c>
      <c r="Y23" s="23">
        <v>20</v>
      </c>
      <c r="Z23" s="4">
        <v>20</v>
      </c>
      <c r="AA23" s="25">
        <v>31</v>
      </c>
      <c r="AB23" s="96"/>
      <c r="AC23" s="95"/>
      <c r="AD23" s="97"/>
      <c r="AE23" s="23">
        <v>10</v>
      </c>
      <c r="AF23" s="4">
        <v>23</v>
      </c>
      <c r="AG23" s="25">
        <v>28</v>
      </c>
      <c r="AH23" s="128">
        <f t="shared" ref="AH23:AH57" si="0">F23+I23+L23+O23+R23+U23+X23+AA23+AD23+AG23</f>
        <v>213</v>
      </c>
    </row>
    <row r="24" spans="1:34" ht="12.75" x14ac:dyDescent="0.2">
      <c r="A24" s="32">
        <v>21</v>
      </c>
      <c r="B24" s="71" t="s">
        <v>50</v>
      </c>
      <c r="C24" s="79" t="s">
        <v>24</v>
      </c>
      <c r="D24" s="9">
        <v>95</v>
      </c>
      <c r="E24" s="3">
        <v>11</v>
      </c>
      <c r="F24" s="14">
        <v>40</v>
      </c>
      <c r="G24" s="22">
        <v>716</v>
      </c>
      <c r="H24" s="119">
        <v>3</v>
      </c>
      <c r="I24" s="16">
        <v>48</v>
      </c>
      <c r="J24" s="86"/>
      <c r="K24" s="3"/>
      <c r="L24" s="14"/>
      <c r="M24" s="103">
        <v>21</v>
      </c>
      <c r="N24" s="3">
        <v>20</v>
      </c>
      <c r="O24" s="16">
        <v>31</v>
      </c>
      <c r="P24" s="86">
        <v>5</v>
      </c>
      <c r="Q24" s="3">
        <v>17</v>
      </c>
      <c r="R24" s="14">
        <v>34</v>
      </c>
      <c r="S24" s="10"/>
      <c r="T24" s="3"/>
      <c r="U24" s="16"/>
      <c r="V24" s="86">
        <v>301</v>
      </c>
      <c r="W24" s="3">
        <v>11</v>
      </c>
      <c r="X24" s="14">
        <v>40</v>
      </c>
      <c r="Y24" s="55"/>
      <c r="Z24" s="59"/>
      <c r="AA24" s="60"/>
      <c r="AB24" s="96"/>
      <c r="AC24" s="95"/>
      <c r="AD24" s="97"/>
      <c r="AE24" s="23">
        <v>6</v>
      </c>
      <c r="AF24" s="4">
        <v>35</v>
      </c>
      <c r="AG24" s="25">
        <v>16</v>
      </c>
      <c r="AH24" s="128">
        <f t="shared" si="0"/>
        <v>209</v>
      </c>
    </row>
    <row r="25" spans="1:34" ht="12.75" x14ac:dyDescent="0.2">
      <c r="A25" s="32">
        <v>22</v>
      </c>
      <c r="B25" s="71" t="s">
        <v>62</v>
      </c>
      <c r="C25" s="76" t="s">
        <v>26</v>
      </c>
      <c r="D25" s="9">
        <v>73</v>
      </c>
      <c r="E25" s="3">
        <v>23</v>
      </c>
      <c r="F25" s="14">
        <v>28</v>
      </c>
      <c r="G25" s="22">
        <v>576</v>
      </c>
      <c r="H25" s="3">
        <v>26</v>
      </c>
      <c r="I25" s="16">
        <v>25</v>
      </c>
      <c r="J25" s="86"/>
      <c r="K25" s="3"/>
      <c r="L25" s="14"/>
      <c r="M25" s="103">
        <v>30</v>
      </c>
      <c r="N25" s="3">
        <v>15</v>
      </c>
      <c r="O25" s="16">
        <v>36</v>
      </c>
      <c r="P25" s="86">
        <v>8</v>
      </c>
      <c r="Q25" s="3">
        <v>6</v>
      </c>
      <c r="R25" s="14">
        <v>45</v>
      </c>
      <c r="S25" s="10"/>
      <c r="T25" s="3"/>
      <c r="U25" s="16"/>
      <c r="V25" s="86">
        <v>255</v>
      </c>
      <c r="W25" s="3">
        <v>27</v>
      </c>
      <c r="X25" s="14">
        <v>24</v>
      </c>
      <c r="Y25" s="55"/>
      <c r="Z25" s="59"/>
      <c r="AA25" s="60"/>
      <c r="AB25" s="124" t="s">
        <v>88</v>
      </c>
      <c r="AC25" s="3">
        <v>0</v>
      </c>
      <c r="AD25" s="14">
        <v>0</v>
      </c>
      <c r="AE25" s="23">
        <v>15</v>
      </c>
      <c r="AF25" s="118">
        <v>1</v>
      </c>
      <c r="AG25" s="25">
        <v>50</v>
      </c>
      <c r="AH25" s="128">
        <f t="shared" si="0"/>
        <v>208</v>
      </c>
    </row>
    <row r="26" spans="1:34" ht="12.75" x14ac:dyDescent="0.2">
      <c r="A26" s="32">
        <v>23</v>
      </c>
      <c r="B26" s="71" t="s">
        <v>60</v>
      </c>
      <c r="C26" s="77" t="s">
        <v>22</v>
      </c>
      <c r="D26" s="7">
        <v>78</v>
      </c>
      <c r="E26" s="4">
        <v>22</v>
      </c>
      <c r="F26" s="13">
        <v>29</v>
      </c>
      <c r="G26" s="23">
        <v>632</v>
      </c>
      <c r="H26" s="4">
        <v>20</v>
      </c>
      <c r="I26" s="25">
        <v>31</v>
      </c>
      <c r="J26" s="87">
        <v>84</v>
      </c>
      <c r="K26" s="4">
        <v>12</v>
      </c>
      <c r="L26" s="13">
        <v>39</v>
      </c>
      <c r="M26" s="105"/>
      <c r="N26" s="4"/>
      <c r="O26" s="25"/>
      <c r="P26" s="87">
        <v>4</v>
      </c>
      <c r="Q26" s="4">
        <v>23</v>
      </c>
      <c r="R26" s="13">
        <v>28</v>
      </c>
      <c r="S26" s="8"/>
      <c r="T26" s="4"/>
      <c r="U26" s="25"/>
      <c r="V26" s="87">
        <v>341</v>
      </c>
      <c r="W26" s="118">
        <v>3</v>
      </c>
      <c r="X26" s="13">
        <v>48</v>
      </c>
      <c r="Y26" s="117" t="s">
        <v>88</v>
      </c>
      <c r="Z26" s="4">
        <v>0</v>
      </c>
      <c r="AA26" s="25">
        <v>0</v>
      </c>
      <c r="AB26" s="96"/>
      <c r="AC26" s="95"/>
      <c r="AD26" s="97"/>
      <c r="AE26" s="23">
        <v>8</v>
      </c>
      <c r="AF26" s="4">
        <v>31</v>
      </c>
      <c r="AG26" s="25">
        <v>20</v>
      </c>
      <c r="AH26" s="128">
        <f t="shared" si="0"/>
        <v>195</v>
      </c>
    </row>
    <row r="27" spans="1:34" ht="12.75" x14ac:dyDescent="0.2">
      <c r="A27" s="32">
        <v>24</v>
      </c>
      <c r="B27" s="71" t="s">
        <v>68</v>
      </c>
      <c r="C27" s="79" t="s">
        <v>33</v>
      </c>
      <c r="D27" s="9">
        <v>64</v>
      </c>
      <c r="E27" s="3">
        <v>30</v>
      </c>
      <c r="F27" s="14">
        <v>21</v>
      </c>
      <c r="G27" s="22">
        <v>709</v>
      </c>
      <c r="H27" s="3">
        <v>6</v>
      </c>
      <c r="I27" s="16">
        <v>45</v>
      </c>
      <c r="J27" s="86"/>
      <c r="K27" s="3"/>
      <c r="L27" s="14"/>
      <c r="M27" s="103"/>
      <c r="N27" s="3"/>
      <c r="O27" s="16"/>
      <c r="P27" s="86">
        <v>5</v>
      </c>
      <c r="Q27" s="3">
        <v>17</v>
      </c>
      <c r="R27" s="14">
        <v>34</v>
      </c>
      <c r="S27" s="10"/>
      <c r="T27" s="3"/>
      <c r="U27" s="16"/>
      <c r="V27" s="86">
        <v>325</v>
      </c>
      <c r="W27" s="3">
        <v>9</v>
      </c>
      <c r="X27" s="14">
        <v>42</v>
      </c>
      <c r="Y27" s="22">
        <v>40</v>
      </c>
      <c r="Z27" s="3">
        <v>5</v>
      </c>
      <c r="AA27" s="16">
        <v>46</v>
      </c>
      <c r="AB27" s="96"/>
      <c r="AC27" s="95"/>
      <c r="AD27" s="97"/>
      <c r="AE27" s="8"/>
      <c r="AF27" s="4"/>
      <c r="AG27" s="25"/>
      <c r="AH27" s="128">
        <f t="shared" si="0"/>
        <v>188</v>
      </c>
    </row>
    <row r="28" spans="1:34" ht="12.75" x14ac:dyDescent="0.2">
      <c r="A28" s="32">
        <v>25</v>
      </c>
      <c r="B28" s="71" t="s">
        <v>46</v>
      </c>
      <c r="C28" s="76" t="s">
        <v>24</v>
      </c>
      <c r="D28" s="9">
        <v>101</v>
      </c>
      <c r="E28" s="3">
        <v>5</v>
      </c>
      <c r="F28" s="14">
        <v>46</v>
      </c>
      <c r="G28" s="22">
        <v>677</v>
      </c>
      <c r="H28" s="3">
        <v>10</v>
      </c>
      <c r="I28" s="16">
        <v>41</v>
      </c>
      <c r="J28" s="87"/>
      <c r="K28" s="4"/>
      <c r="L28" s="13"/>
      <c r="M28" s="103"/>
      <c r="N28" s="3"/>
      <c r="O28" s="16"/>
      <c r="P28" s="87">
        <v>5</v>
      </c>
      <c r="Q28" s="4">
        <v>17</v>
      </c>
      <c r="R28" s="13">
        <v>34</v>
      </c>
      <c r="S28" s="10"/>
      <c r="T28" s="3"/>
      <c r="U28" s="16"/>
      <c r="V28" s="28"/>
      <c r="W28" s="4"/>
      <c r="X28" s="13"/>
      <c r="Y28" s="57"/>
      <c r="Z28" s="63"/>
      <c r="AA28" s="64"/>
      <c r="AB28" s="96"/>
      <c r="AC28" s="95"/>
      <c r="AD28" s="97"/>
      <c r="AE28" s="23">
        <v>15</v>
      </c>
      <c r="AF28" s="118">
        <v>2</v>
      </c>
      <c r="AG28" s="25">
        <v>49</v>
      </c>
      <c r="AH28" s="128">
        <f t="shared" si="0"/>
        <v>170</v>
      </c>
    </row>
    <row r="29" spans="1:34" ht="12.75" x14ac:dyDescent="0.2">
      <c r="A29" s="32">
        <v>26</v>
      </c>
      <c r="B29" s="71" t="s">
        <v>81</v>
      </c>
      <c r="C29" s="79" t="s">
        <v>26</v>
      </c>
      <c r="D29" s="9">
        <v>67</v>
      </c>
      <c r="E29" s="3">
        <v>27</v>
      </c>
      <c r="F29" s="14">
        <v>24</v>
      </c>
      <c r="G29" s="22">
        <v>529</v>
      </c>
      <c r="H29" s="3">
        <v>32</v>
      </c>
      <c r="I29" s="16">
        <v>19</v>
      </c>
      <c r="J29" s="86"/>
      <c r="K29" s="3"/>
      <c r="L29" s="14"/>
      <c r="M29" s="103">
        <v>23</v>
      </c>
      <c r="N29" s="3">
        <v>19</v>
      </c>
      <c r="O29" s="16">
        <v>32</v>
      </c>
      <c r="P29" s="9">
        <v>2</v>
      </c>
      <c r="Q29" s="3">
        <v>29</v>
      </c>
      <c r="R29" s="14">
        <v>22</v>
      </c>
      <c r="S29" s="10"/>
      <c r="T29" s="3"/>
      <c r="U29" s="16"/>
      <c r="V29" s="27">
        <v>238</v>
      </c>
      <c r="W29" s="3">
        <v>29</v>
      </c>
      <c r="X29" s="14">
        <v>22</v>
      </c>
      <c r="Y29" s="57"/>
      <c r="Z29" s="63"/>
      <c r="AA29" s="64"/>
      <c r="AB29" s="96"/>
      <c r="AC29" s="95"/>
      <c r="AD29" s="97"/>
      <c r="AE29" s="10">
        <v>12</v>
      </c>
      <c r="AF29" s="3">
        <v>14</v>
      </c>
      <c r="AG29" s="16">
        <v>37</v>
      </c>
      <c r="AH29" s="128">
        <f t="shared" si="0"/>
        <v>156</v>
      </c>
    </row>
    <row r="30" spans="1:34" ht="12.75" x14ac:dyDescent="0.2">
      <c r="A30" s="32">
        <v>27</v>
      </c>
      <c r="B30" s="71" t="s">
        <v>71</v>
      </c>
      <c r="C30" s="76" t="s">
        <v>24</v>
      </c>
      <c r="D30" s="9"/>
      <c r="E30" s="3"/>
      <c r="F30" s="14"/>
      <c r="G30" s="22"/>
      <c r="H30" s="3"/>
      <c r="I30" s="16"/>
      <c r="J30" s="86"/>
      <c r="K30" s="3"/>
      <c r="L30" s="14"/>
      <c r="M30" s="104"/>
      <c r="N30" s="4"/>
      <c r="O30" s="13"/>
      <c r="P30" s="87">
        <v>1</v>
      </c>
      <c r="Q30" s="4">
        <v>32</v>
      </c>
      <c r="R30" s="13">
        <v>19</v>
      </c>
      <c r="S30" s="10"/>
      <c r="T30" s="3"/>
      <c r="U30" s="16"/>
      <c r="V30" s="87">
        <v>291</v>
      </c>
      <c r="W30" s="4">
        <v>15</v>
      </c>
      <c r="X30" s="13">
        <v>36</v>
      </c>
      <c r="Y30" s="55">
        <v>27</v>
      </c>
      <c r="Z30" s="59">
        <v>15</v>
      </c>
      <c r="AA30" s="60">
        <v>36</v>
      </c>
      <c r="AB30" s="96"/>
      <c r="AC30" s="95"/>
      <c r="AD30" s="97"/>
      <c r="AE30" s="23">
        <v>15</v>
      </c>
      <c r="AF30" s="4">
        <v>4</v>
      </c>
      <c r="AG30" s="25">
        <v>47</v>
      </c>
      <c r="AH30" s="128">
        <f t="shared" si="0"/>
        <v>138</v>
      </c>
    </row>
    <row r="31" spans="1:34" ht="12.75" x14ac:dyDescent="0.2">
      <c r="A31" s="32">
        <v>28</v>
      </c>
      <c r="B31" s="71" t="s">
        <v>64</v>
      </c>
      <c r="C31" s="79" t="s">
        <v>22</v>
      </c>
      <c r="D31" s="9"/>
      <c r="E31" s="3"/>
      <c r="F31" s="14"/>
      <c r="G31" s="22">
        <v>470</v>
      </c>
      <c r="H31" s="3">
        <v>36</v>
      </c>
      <c r="I31" s="16">
        <v>15</v>
      </c>
      <c r="J31" s="87"/>
      <c r="K31" s="4"/>
      <c r="L31" s="13"/>
      <c r="M31" s="104"/>
      <c r="N31" s="4"/>
      <c r="O31" s="13"/>
      <c r="P31" s="87">
        <v>2</v>
      </c>
      <c r="Q31" s="4">
        <v>29</v>
      </c>
      <c r="R31" s="13">
        <v>22</v>
      </c>
      <c r="S31" s="7"/>
      <c r="T31" s="4"/>
      <c r="U31" s="25"/>
      <c r="V31" s="87">
        <v>207</v>
      </c>
      <c r="W31" s="4">
        <v>32</v>
      </c>
      <c r="X31" s="13">
        <v>19</v>
      </c>
      <c r="Y31" s="23">
        <v>31</v>
      </c>
      <c r="Z31" s="4">
        <v>12</v>
      </c>
      <c r="AA31" s="25">
        <v>39</v>
      </c>
      <c r="AB31" s="96"/>
      <c r="AC31" s="95"/>
      <c r="AD31" s="97"/>
      <c r="AE31" s="23">
        <v>12</v>
      </c>
      <c r="AF31" s="4">
        <v>14</v>
      </c>
      <c r="AG31" s="25">
        <v>37</v>
      </c>
      <c r="AH31" s="128">
        <f t="shared" si="0"/>
        <v>132</v>
      </c>
    </row>
    <row r="32" spans="1:34" ht="12.75" x14ac:dyDescent="0.2">
      <c r="A32" s="32">
        <v>29</v>
      </c>
      <c r="B32" s="71" t="s">
        <v>48</v>
      </c>
      <c r="C32" s="79" t="s">
        <v>27</v>
      </c>
      <c r="D32" s="9">
        <v>79</v>
      </c>
      <c r="E32" s="3">
        <v>20</v>
      </c>
      <c r="F32" s="14">
        <v>31</v>
      </c>
      <c r="G32" s="22">
        <v>599</v>
      </c>
      <c r="H32" s="3">
        <v>24</v>
      </c>
      <c r="I32" s="16">
        <v>27</v>
      </c>
      <c r="J32" s="86"/>
      <c r="K32" s="3"/>
      <c r="L32" s="14"/>
      <c r="M32" s="103"/>
      <c r="N32" s="3"/>
      <c r="O32" s="16"/>
      <c r="P32" s="87">
        <v>10</v>
      </c>
      <c r="Q32" s="118">
        <v>3</v>
      </c>
      <c r="R32" s="13">
        <v>48</v>
      </c>
      <c r="S32" s="101"/>
      <c r="T32" s="3"/>
      <c r="U32" s="16"/>
      <c r="V32" s="28"/>
      <c r="W32" s="4"/>
      <c r="X32" s="13"/>
      <c r="Y32" s="57"/>
      <c r="Z32" s="63"/>
      <c r="AA32" s="64"/>
      <c r="AB32" s="96"/>
      <c r="AC32" s="95"/>
      <c r="AD32" s="97"/>
      <c r="AE32" s="8"/>
      <c r="AF32" s="4"/>
      <c r="AG32" s="25"/>
      <c r="AH32" s="128">
        <f t="shared" si="0"/>
        <v>106</v>
      </c>
    </row>
    <row r="33" spans="1:34" ht="12.75" x14ac:dyDescent="0.2">
      <c r="A33" s="32">
        <v>30</v>
      </c>
      <c r="B33" s="71" t="s">
        <v>79</v>
      </c>
      <c r="C33" s="76" t="s">
        <v>26</v>
      </c>
      <c r="D33" s="9">
        <v>95</v>
      </c>
      <c r="E33" s="3">
        <v>10</v>
      </c>
      <c r="F33" s="14">
        <v>41</v>
      </c>
      <c r="G33" s="22">
        <v>715</v>
      </c>
      <c r="H33" s="3">
        <v>4</v>
      </c>
      <c r="I33" s="16">
        <v>47</v>
      </c>
      <c r="J33" s="87"/>
      <c r="K33" s="4"/>
      <c r="L33" s="13"/>
      <c r="M33" s="103"/>
      <c r="N33" s="3"/>
      <c r="O33" s="16"/>
      <c r="P33" s="7"/>
      <c r="Q33" s="4"/>
      <c r="R33" s="13"/>
      <c r="S33" s="10"/>
      <c r="T33" s="3"/>
      <c r="U33" s="16"/>
      <c r="V33" s="28"/>
      <c r="W33" s="4"/>
      <c r="X33" s="13"/>
      <c r="Y33" s="55"/>
      <c r="Z33" s="59"/>
      <c r="AA33" s="60"/>
      <c r="AB33" s="96"/>
      <c r="AC33" s="95"/>
      <c r="AD33" s="97"/>
      <c r="AE33" s="8"/>
      <c r="AF33" s="4"/>
      <c r="AG33" s="25"/>
      <c r="AH33" s="128">
        <f t="shared" si="0"/>
        <v>88</v>
      </c>
    </row>
    <row r="34" spans="1:34" ht="12.75" x14ac:dyDescent="0.2">
      <c r="A34" s="32">
        <v>31</v>
      </c>
      <c r="B34" s="71" t="s">
        <v>41</v>
      </c>
      <c r="C34" s="79" t="s">
        <v>25</v>
      </c>
      <c r="D34" s="9"/>
      <c r="E34" s="3"/>
      <c r="F34" s="14"/>
      <c r="G34" s="22"/>
      <c r="H34" s="3"/>
      <c r="I34" s="16"/>
      <c r="J34" s="87"/>
      <c r="K34" s="4"/>
      <c r="L34" s="13"/>
      <c r="M34" s="104"/>
      <c r="N34" s="4"/>
      <c r="O34" s="13"/>
      <c r="P34" s="87">
        <v>3</v>
      </c>
      <c r="Q34" s="4">
        <v>27</v>
      </c>
      <c r="R34" s="13">
        <v>24</v>
      </c>
      <c r="S34" s="7"/>
      <c r="T34" s="4"/>
      <c r="U34" s="25"/>
      <c r="V34" s="87">
        <v>326</v>
      </c>
      <c r="W34" s="4">
        <v>8</v>
      </c>
      <c r="X34" s="13">
        <v>43</v>
      </c>
      <c r="Y34" s="57"/>
      <c r="Z34" s="63"/>
      <c r="AA34" s="64"/>
      <c r="AB34" s="96"/>
      <c r="AC34" s="95"/>
      <c r="AD34" s="97"/>
      <c r="AE34" s="23">
        <v>7</v>
      </c>
      <c r="AF34" s="4">
        <v>33</v>
      </c>
      <c r="AG34" s="25">
        <v>18</v>
      </c>
      <c r="AH34" s="128">
        <f t="shared" si="0"/>
        <v>85</v>
      </c>
    </row>
    <row r="35" spans="1:34" ht="12.75" x14ac:dyDescent="0.2">
      <c r="A35" s="32">
        <v>32</v>
      </c>
      <c r="B35" s="71" t="s">
        <v>78</v>
      </c>
      <c r="C35" s="79" t="s">
        <v>19</v>
      </c>
      <c r="D35" s="9">
        <v>102</v>
      </c>
      <c r="E35" s="3">
        <v>4</v>
      </c>
      <c r="F35" s="14">
        <v>47</v>
      </c>
      <c r="G35" s="22">
        <v>619</v>
      </c>
      <c r="H35" s="3">
        <v>22</v>
      </c>
      <c r="I35" s="16">
        <v>29</v>
      </c>
      <c r="J35" s="87"/>
      <c r="K35" s="4"/>
      <c r="L35" s="13"/>
      <c r="M35" s="104"/>
      <c r="N35" s="4"/>
      <c r="O35" s="13"/>
      <c r="P35" s="7"/>
      <c r="Q35" s="4"/>
      <c r="R35" s="13"/>
      <c r="S35" s="7"/>
      <c r="T35" s="4"/>
      <c r="U35" s="25"/>
      <c r="V35" s="28"/>
      <c r="W35" s="4"/>
      <c r="X35" s="13"/>
      <c r="Y35" s="57"/>
      <c r="Z35" s="63"/>
      <c r="AA35" s="64"/>
      <c r="AB35" s="96"/>
      <c r="AC35" s="95"/>
      <c r="AD35" s="97"/>
      <c r="AE35" s="8"/>
      <c r="AF35" s="4"/>
      <c r="AG35" s="25"/>
      <c r="AH35" s="128">
        <f t="shared" si="0"/>
        <v>76</v>
      </c>
    </row>
    <row r="36" spans="1:34" ht="12.75" x14ac:dyDescent="0.2">
      <c r="A36" s="32">
        <v>33</v>
      </c>
      <c r="B36" s="71" t="s">
        <v>82</v>
      </c>
      <c r="C36" s="76" t="s">
        <v>28</v>
      </c>
      <c r="D36" s="9">
        <v>67</v>
      </c>
      <c r="E36" s="3">
        <v>28</v>
      </c>
      <c r="F36" s="14">
        <v>23</v>
      </c>
      <c r="G36" s="22">
        <v>636</v>
      </c>
      <c r="H36" s="3">
        <v>18</v>
      </c>
      <c r="I36" s="16">
        <v>33</v>
      </c>
      <c r="J36" s="86"/>
      <c r="K36" s="3"/>
      <c r="L36" s="14"/>
      <c r="M36" s="103"/>
      <c r="N36" s="3"/>
      <c r="O36" s="16"/>
      <c r="P36" s="7"/>
      <c r="Q36" s="4"/>
      <c r="R36" s="13"/>
      <c r="S36" s="10"/>
      <c r="T36" s="3"/>
      <c r="U36" s="16"/>
      <c r="V36" s="28"/>
      <c r="W36" s="4"/>
      <c r="X36" s="13"/>
      <c r="Y36" s="57"/>
      <c r="Z36" s="63"/>
      <c r="AA36" s="64"/>
      <c r="AB36" s="96"/>
      <c r="AC36" s="95"/>
      <c r="AD36" s="97"/>
      <c r="AE36" s="10"/>
      <c r="AF36" s="3"/>
      <c r="AG36" s="16"/>
      <c r="AH36" s="128">
        <f t="shared" si="0"/>
        <v>56</v>
      </c>
    </row>
    <row r="37" spans="1:34" ht="12.75" x14ac:dyDescent="0.2">
      <c r="A37" s="32">
        <v>34</v>
      </c>
      <c r="B37" s="71" t="s">
        <v>80</v>
      </c>
      <c r="C37" s="79" t="s">
        <v>20</v>
      </c>
      <c r="D37" s="9">
        <v>81</v>
      </c>
      <c r="E37" s="3">
        <v>18</v>
      </c>
      <c r="F37" s="14">
        <v>33</v>
      </c>
      <c r="G37" s="22">
        <v>489</v>
      </c>
      <c r="H37" s="3">
        <v>34</v>
      </c>
      <c r="I37" s="16">
        <v>17</v>
      </c>
      <c r="J37" s="87"/>
      <c r="K37" s="4"/>
      <c r="L37" s="13"/>
      <c r="M37" s="104"/>
      <c r="N37" s="4"/>
      <c r="O37" s="13"/>
      <c r="P37" s="7"/>
      <c r="Q37" s="4"/>
      <c r="R37" s="13"/>
      <c r="S37" s="7"/>
      <c r="T37" s="4"/>
      <c r="U37" s="25"/>
      <c r="V37" s="28"/>
      <c r="W37" s="4"/>
      <c r="X37" s="13"/>
      <c r="Y37" s="57"/>
      <c r="Z37" s="63"/>
      <c r="AA37" s="64"/>
      <c r="AB37" s="96"/>
      <c r="AC37" s="95"/>
      <c r="AD37" s="97"/>
      <c r="AE37" s="8"/>
      <c r="AF37" s="4"/>
      <c r="AG37" s="25"/>
      <c r="AH37" s="128">
        <f t="shared" si="0"/>
        <v>50</v>
      </c>
    </row>
    <row r="38" spans="1:34" ht="12.75" x14ac:dyDescent="0.2">
      <c r="A38" s="32">
        <v>35</v>
      </c>
      <c r="B38" s="71" t="s">
        <v>77</v>
      </c>
      <c r="C38" s="76" t="s">
        <v>19</v>
      </c>
      <c r="D38" s="9">
        <v>104</v>
      </c>
      <c r="E38" s="119">
        <v>2</v>
      </c>
      <c r="F38" s="14">
        <v>49</v>
      </c>
      <c r="G38" s="22"/>
      <c r="H38" s="3"/>
      <c r="I38" s="16"/>
      <c r="J38" s="86"/>
      <c r="K38" s="3"/>
      <c r="L38" s="14"/>
      <c r="M38" s="103"/>
      <c r="N38" s="3"/>
      <c r="O38" s="16"/>
      <c r="P38" s="7"/>
      <c r="Q38" s="4"/>
      <c r="R38" s="13"/>
      <c r="S38" s="10"/>
      <c r="T38" s="3"/>
      <c r="U38" s="16"/>
      <c r="V38" s="27"/>
      <c r="W38" s="3"/>
      <c r="X38" s="14"/>
      <c r="Y38" s="55"/>
      <c r="Z38" s="59"/>
      <c r="AA38" s="60"/>
      <c r="AB38" s="96"/>
      <c r="AC38" s="95"/>
      <c r="AD38" s="97"/>
      <c r="AE38" s="10"/>
      <c r="AF38" s="3"/>
      <c r="AG38" s="16"/>
      <c r="AH38" s="128">
        <f t="shared" si="0"/>
        <v>49</v>
      </c>
    </row>
    <row r="39" spans="1:34" ht="12.75" x14ac:dyDescent="0.2">
      <c r="A39" s="32">
        <v>36</v>
      </c>
      <c r="B39" s="71" t="s">
        <v>84</v>
      </c>
      <c r="C39" s="79" t="s">
        <v>32</v>
      </c>
      <c r="D39" s="9"/>
      <c r="E39" s="3"/>
      <c r="F39" s="14"/>
      <c r="G39" s="10">
        <v>722</v>
      </c>
      <c r="H39" s="119">
        <v>2</v>
      </c>
      <c r="I39" s="16">
        <v>49</v>
      </c>
      <c r="J39" s="86"/>
      <c r="K39" s="3"/>
      <c r="L39" s="14"/>
      <c r="M39" s="107"/>
      <c r="N39" s="3"/>
      <c r="O39" s="16"/>
      <c r="P39" s="7"/>
      <c r="Q39" s="4"/>
      <c r="R39" s="13"/>
      <c r="S39" s="10"/>
      <c r="T39" s="3"/>
      <c r="U39" s="16"/>
      <c r="V39" s="28"/>
      <c r="W39" s="4"/>
      <c r="X39" s="13"/>
      <c r="Y39" s="55"/>
      <c r="Z39" s="59"/>
      <c r="AA39" s="60"/>
      <c r="AB39" s="96"/>
      <c r="AC39" s="95"/>
      <c r="AD39" s="97"/>
      <c r="AE39" s="8"/>
      <c r="AF39" s="4"/>
      <c r="AG39" s="25"/>
      <c r="AH39" s="128">
        <f t="shared" si="0"/>
        <v>49</v>
      </c>
    </row>
    <row r="40" spans="1:34" ht="12.75" x14ac:dyDescent="0.2">
      <c r="A40" s="32">
        <v>37</v>
      </c>
      <c r="B40" s="71" t="s">
        <v>37</v>
      </c>
      <c r="C40" s="79" t="s">
        <v>25</v>
      </c>
      <c r="D40" s="9"/>
      <c r="E40" s="3"/>
      <c r="F40" s="14"/>
      <c r="G40" s="22"/>
      <c r="H40" s="3"/>
      <c r="I40" s="16"/>
      <c r="J40" s="87"/>
      <c r="K40" s="4"/>
      <c r="L40" s="13"/>
      <c r="M40" s="106"/>
      <c r="N40" s="4"/>
      <c r="O40" s="13"/>
      <c r="P40" s="87">
        <v>11</v>
      </c>
      <c r="Q40" s="118">
        <v>2</v>
      </c>
      <c r="R40" s="13">
        <v>49</v>
      </c>
      <c r="S40" s="7"/>
      <c r="T40" s="4"/>
      <c r="U40" s="25"/>
      <c r="V40" s="28"/>
      <c r="W40" s="4"/>
      <c r="X40" s="13"/>
      <c r="Y40" s="57"/>
      <c r="Z40" s="63"/>
      <c r="AA40" s="64"/>
      <c r="AB40" s="96"/>
      <c r="AC40" s="95"/>
      <c r="AD40" s="97"/>
      <c r="AE40" s="8"/>
      <c r="AF40" s="4"/>
      <c r="AG40" s="25"/>
      <c r="AH40" s="128">
        <f t="shared" si="0"/>
        <v>49</v>
      </c>
    </row>
    <row r="41" spans="1:34" ht="12.75" x14ac:dyDescent="0.2">
      <c r="A41" s="32">
        <v>38</v>
      </c>
      <c r="B41" s="71" t="s">
        <v>83</v>
      </c>
      <c r="C41" s="76" t="s">
        <v>20</v>
      </c>
      <c r="D41" s="9">
        <v>65</v>
      </c>
      <c r="E41" s="3">
        <v>29</v>
      </c>
      <c r="F41" s="14">
        <v>22</v>
      </c>
      <c r="G41" s="22">
        <v>570</v>
      </c>
      <c r="H41" s="3">
        <v>27</v>
      </c>
      <c r="I41" s="16">
        <v>24</v>
      </c>
      <c r="J41" s="87"/>
      <c r="K41" s="4"/>
      <c r="L41" s="13"/>
      <c r="M41" s="104"/>
      <c r="N41" s="4"/>
      <c r="O41" s="13"/>
      <c r="P41" s="7"/>
      <c r="Q41" s="4"/>
      <c r="R41" s="13"/>
      <c r="S41" s="7"/>
      <c r="T41" s="4"/>
      <c r="U41" s="25"/>
      <c r="V41" s="28"/>
      <c r="W41" s="4"/>
      <c r="X41" s="13"/>
      <c r="Y41" s="57"/>
      <c r="Z41" s="63"/>
      <c r="AA41" s="64"/>
      <c r="AB41" s="96"/>
      <c r="AC41" s="95"/>
      <c r="AD41" s="97"/>
      <c r="AE41" s="8"/>
      <c r="AF41" s="4"/>
      <c r="AG41" s="25"/>
      <c r="AH41" s="128">
        <f t="shared" si="0"/>
        <v>46</v>
      </c>
    </row>
    <row r="42" spans="1:34" ht="12.75" x14ac:dyDescent="0.2">
      <c r="A42" s="32">
        <v>39</v>
      </c>
      <c r="B42" s="71" t="s">
        <v>56</v>
      </c>
      <c r="C42" s="79" t="s">
        <v>21</v>
      </c>
      <c r="D42" s="9"/>
      <c r="E42" s="3"/>
      <c r="F42" s="14"/>
      <c r="G42" s="22"/>
      <c r="H42" s="3"/>
      <c r="I42" s="16"/>
      <c r="J42" s="86"/>
      <c r="K42" s="3"/>
      <c r="L42" s="14"/>
      <c r="M42" s="103"/>
      <c r="N42" s="3"/>
      <c r="O42" s="16"/>
      <c r="P42" s="9"/>
      <c r="Q42" s="3"/>
      <c r="R42" s="14"/>
      <c r="S42" s="10"/>
      <c r="T42" s="3"/>
      <c r="U42" s="16"/>
      <c r="V42" s="27"/>
      <c r="W42" s="3"/>
      <c r="X42" s="14"/>
      <c r="Y42" s="55"/>
      <c r="Z42" s="59"/>
      <c r="AA42" s="60"/>
      <c r="AB42" s="96"/>
      <c r="AC42" s="95"/>
      <c r="AD42" s="97"/>
      <c r="AE42" s="23">
        <v>13</v>
      </c>
      <c r="AF42" s="4">
        <v>6</v>
      </c>
      <c r="AG42" s="25">
        <v>45</v>
      </c>
      <c r="AH42" s="128">
        <f t="shared" si="0"/>
        <v>45</v>
      </c>
    </row>
    <row r="43" spans="1:34" ht="12.75" x14ac:dyDescent="0.2">
      <c r="A43" s="32">
        <v>40</v>
      </c>
      <c r="B43" s="71" t="s">
        <v>59</v>
      </c>
      <c r="C43" s="76" t="s">
        <v>21</v>
      </c>
      <c r="D43" s="9"/>
      <c r="E43" s="3"/>
      <c r="F43" s="14"/>
      <c r="G43" s="22"/>
      <c r="H43" s="3"/>
      <c r="I43" s="16"/>
      <c r="J43" s="86"/>
      <c r="K43" s="3"/>
      <c r="L43" s="14"/>
      <c r="M43" s="103"/>
      <c r="N43" s="3"/>
      <c r="O43" s="16"/>
      <c r="P43" s="9"/>
      <c r="Q43" s="3"/>
      <c r="R43" s="14"/>
      <c r="S43" s="10"/>
      <c r="T43" s="3"/>
      <c r="U43" s="16"/>
      <c r="V43" s="27"/>
      <c r="W43" s="3"/>
      <c r="X43" s="14"/>
      <c r="Y43" s="55"/>
      <c r="Z43" s="59"/>
      <c r="AA43" s="60"/>
      <c r="AB43" s="96"/>
      <c r="AC43" s="95"/>
      <c r="AD43" s="97"/>
      <c r="AE43" s="23">
        <v>13</v>
      </c>
      <c r="AF43" s="4">
        <v>6</v>
      </c>
      <c r="AG43" s="25">
        <v>45</v>
      </c>
      <c r="AH43" s="128">
        <f t="shared" si="0"/>
        <v>45</v>
      </c>
    </row>
    <row r="44" spans="1:34" ht="12.75" x14ac:dyDescent="0.2">
      <c r="A44" s="32">
        <v>41</v>
      </c>
      <c r="B44" s="71" t="s">
        <v>75</v>
      </c>
      <c r="C44" s="79" t="s">
        <v>21</v>
      </c>
      <c r="D44" s="9"/>
      <c r="E44" s="3"/>
      <c r="F44" s="14"/>
      <c r="G44" s="22"/>
      <c r="H44" s="3"/>
      <c r="I44" s="16"/>
      <c r="J44" s="86"/>
      <c r="K44" s="3"/>
      <c r="L44" s="14"/>
      <c r="M44" s="103"/>
      <c r="N44" s="3"/>
      <c r="O44" s="16"/>
      <c r="P44" s="9"/>
      <c r="Q44" s="3"/>
      <c r="R44" s="14"/>
      <c r="S44" s="10"/>
      <c r="T44" s="3"/>
      <c r="U44" s="16"/>
      <c r="V44" s="27"/>
      <c r="W44" s="3"/>
      <c r="X44" s="14"/>
      <c r="Y44" s="55"/>
      <c r="Z44" s="59"/>
      <c r="AA44" s="60"/>
      <c r="AB44" s="96"/>
      <c r="AC44" s="95"/>
      <c r="AD44" s="97"/>
      <c r="AE44" s="23">
        <v>13</v>
      </c>
      <c r="AF44" s="4">
        <v>6</v>
      </c>
      <c r="AG44" s="25">
        <v>45</v>
      </c>
      <c r="AH44" s="128">
        <f t="shared" si="0"/>
        <v>45</v>
      </c>
    </row>
    <row r="45" spans="1:34" ht="12.75" x14ac:dyDescent="0.2">
      <c r="A45" s="32">
        <v>42</v>
      </c>
      <c r="B45" s="71" t="s">
        <v>51</v>
      </c>
      <c r="C45" s="76" t="s">
        <v>19</v>
      </c>
      <c r="D45" s="9"/>
      <c r="E45" s="3"/>
      <c r="F45" s="14"/>
      <c r="G45" s="22"/>
      <c r="H45" s="3"/>
      <c r="I45" s="16"/>
      <c r="J45" s="86"/>
      <c r="K45" s="3"/>
      <c r="L45" s="14"/>
      <c r="M45" s="103"/>
      <c r="N45" s="3"/>
      <c r="O45" s="16"/>
      <c r="P45" s="9"/>
      <c r="Q45" s="3"/>
      <c r="R45" s="14"/>
      <c r="S45" s="22">
        <v>146</v>
      </c>
      <c r="T45" s="3">
        <v>8</v>
      </c>
      <c r="U45" s="16">
        <v>43</v>
      </c>
      <c r="V45" s="27"/>
      <c r="W45" s="3"/>
      <c r="X45" s="14"/>
      <c r="Y45" s="55"/>
      <c r="Z45" s="59"/>
      <c r="AA45" s="60"/>
      <c r="AB45" s="96"/>
      <c r="AC45" s="95"/>
      <c r="AD45" s="97"/>
      <c r="AE45" s="10"/>
      <c r="AF45" s="3"/>
      <c r="AG45" s="16"/>
      <c r="AH45" s="128">
        <f t="shared" si="0"/>
        <v>43</v>
      </c>
    </row>
    <row r="46" spans="1:34" ht="12.75" x14ac:dyDescent="0.2">
      <c r="A46" s="32">
        <v>43</v>
      </c>
      <c r="B46" s="71" t="s">
        <v>70</v>
      </c>
      <c r="C46" s="79" t="s">
        <v>19</v>
      </c>
      <c r="D46" s="9"/>
      <c r="E46" s="3"/>
      <c r="F46" s="14"/>
      <c r="G46" s="22"/>
      <c r="H46" s="3"/>
      <c r="I46" s="16"/>
      <c r="J46" s="86"/>
      <c r="K46" s="3"/>
      <c r="L46" s="14"/>
      <c r="M46" s="103"/>
      <c r="N46" s="3"/>
      <c r="O46" s="16"/>
      <c r="P46" s="86">
        <v>7</v>
      </c>
      <c r="Q46" s="3">
        <v>10</v>
      </c>
      <c r="R46" s="14">
        <v>41</v>
      </c>
      <c r="S46" s="10"/>
      <c r="T46" s="3"/>
      <c r="U46" s="16"/>
      <c r="V46" s="27"/>
      <c r="W46" s="3"/>
      <c r="X46" s="14"/>
      <c r="Y46" s="55"/>
      <c r="Z46" s="59"/>
      <c r="AA46" s="60"/>
      <c r="AB46" s="96"/>
      <c r="AC46" s="95"/>
      <c r="AD46" s="97"/>
      <c r="AE46" s="10"/>
      <c r="AF46" s="3"/>
      <c r="AG46" s="16"/>
      <c r="AH46" s="128">
        <f t="shared" si="0"/>
        <v>41</v>
      </c>
    </row>
    <row r="47" spans="1:34" ht="12.75" x14ac:dyDescent="0.2">
      <c r="A47" s="32">
        <v>44</v>
      </c>
      <c r="B47" s="71" t="s">
        <v>89</v>
      </c>
      <c r="C47" s="79" t="s">
        <v>24</v>
      </c>
      <c r="D47" s="9"/>
      <c r="E47" s="3"/>
      <c r="F47" s="14"/>
      <c r="G47" s="22"/>
      <c r="H47" s="3"/>
      <c r="I47" s="16"/>
      <c r="J47" s="86"/>
      <c r="K47" s="3"/>
      <c r="L47" s="14"/>
      <c r="M47" s="103"/>
      <c r="N47" s="3"/>
      <c r="O47" s="16"/>
      <c r="P47" s="9"/>
      <c r="Q47" s="3"/>
      <c r="R47" s="14"/>
      <c r="S47" s="10"/>
      <c r="T47" s="3"/>
      <c r="U47" s="16"/>
      <c r="V47" s="27">
        <v>304</v>
      </c>
      <c r="W47" s="3">
        <v>10</v>
      </c>
      <c r="X47" s="14">
        <v>41</v>
      </c>
      <c r="Y47" s="55"/>
      <c r="Z47" s="59"/>
      <c r="AA47" s="60"/>
      <c r="AB47" s="96"/>
      <c r="AC47" s="95"/>
      <c r="AD47" s="97"/>
      <c r="AE47" s="22"/>
      <c r="AF47" s="3"/>
      <c r="AG47" s="16"/>
      <c r="AH47" s="128">
        <f t="shared" si="0"/>
        <v>41</v>
      </c>
    </row>
    <row r="48" spans="1:34" ht="12.75" x14ac:dyDescent="0.2">
      <c r="A48" s="32">
        <v>45</v>
      </c>
      <c r="B48" s="71" t="s">
        <v>85</v>
      </c>
      <c r="C48" s="76" t="s">
        <v>21</v>
      </c>
      <c r="D48" s="9"/>
      <c r="E48" s="3"/>
      <c r="F48" s="14"/>
      <c r="G48" s="22">
        <v>659</v>
      </c>
      <c r="H48" s="3">
        <v>14</v>
      </c>
      <c r="I48" s="16">
        <v>37</v>
      </c>
      <c r="J48" s="86"/>
      <c r="K48" s="3"/>
      <c r="L48" s="14"/>
      <c r="M48" s="103"/>
      <c r="N48" s="3"/>
      <c r="O48" s="16"/>
      <c r="P48" s="9"/>
      <c r="Q48" s="3"/>
      <c r="R48" s="14"/>
      <c r="S48" s="10"/>
      <c r="T48" s="3"/>
      <c r="U48" s="16"/>
      <c r="V48" s="27"/>
      <c r="W48" s="3"/>
      <c r="X48" s="14"/>
      <c r="Y48" s="55"/>
      <c r="Z48" s="59"/>
      <c r="AA48" s="60"/>
      <c r="AB48" s="96"/>
      <c r="AC48" s="95"/>
      <c r="AD48" s="97"/>
      <c r="AE48" s="10"/>
      <c r="AF48" s="3"/>
      <c r="AG48" s="16"/>
      <c r="AH48" s="128">
        <f t="shared" si="0"/>
        <v>37</v>
      </c>
    </row>
    <row r="49" spans="1:34" ht="12.75" x14ac:dyDescent="0.2">
      <c r="A49" s="32">
        <v>46</v>
      </c>
      <c r="B49" s="71" t="s">
        <v>74</v>
      </c>
      <c r="C49" s="79" t="s">
        <v>24</v>
      </c>
      <c r="D49" s="9"/>
      <c r="E49" s="3"/>
      <c r="F49" s="14"/>
      <c r="G49" s="22"/>
      <c r="H49" s="3"/>
      <c r="I49" s="16"/>
      <c r="J49" s="86"/>
      <c r="K49" s="3"/>
      <c r="L49" s="14"/>
      <c r="M49" s="103"/>
      <c r="N49" s="3"/>
      <c r="O49" s="16"/>
      <c r="P49" s="9"/>
      <c r="Q49" s="3"/>
      <c r="R49" s="14"/>
      <c r="S49" s="10"/>
      <c r="T49" s="3"/>
      <c r="U49" s="16"/>
      <c r="V49" s="27"/>
      <c r="W49" s="3"/>
      <c r="X49" s="14"/>
      <c r="Y49" s="55"/>
      <c r="Z49" s="59"/>
      <c r="AA49" s="60"/>
      <c r="AB49" s="96"/>
      <c r="AC49" s="95"/>
      <c r="AD49" s="97"/>
      <c r="AE49" s="22">
        <v>12</v>
      </c>
      <c r="AF49" s="3">
        <v>14</v>
      </c>
      <c r="AG49" s="16">
        <v>37</v>
      </c>
      <c r="AH49" s="128">
        <f t="shared" si="0"/>
        <v>37</v>
      </c>
    </row>
    <row r="50" spans="1:34" ht="12.75" x14ac:dyDescent="0.2">
      <c r="A50" s="46">
        <v>47</v>
      </c>
      <c r="B50" s="71" t="s">
        <v>90</v>
      </c>
      <c r="C50" s="81" t="s">
        <v>28</v>
      </c>
      <c r="D50" s="47"/>
      <c r="E50" s="48"/>
      <c r="F50" s="49"/>
      <c r="G50" s="52"/>
      <c r="H50" s="48"/>
      <c r="I50" s="51"/>
      <c r="J50" s="88"/>
      <c r="K50" s="48"/>
      <c r="L50" s="49"/>
      <c r="M50" s="108"/>
      <c r="N50" s="48"/>
      <c r="O50" s="51"/>
      <c r="P50" s="47"/>
      <c r="Q50" s="48"/>
      <c r="R50" s="49"/>
      <c r="S50" s="50"/>
      <c r="T50" s="48"/>
      <c r="U50" s="51"/>
      <c r="V50" s="53">
        <v>272</v>
      </c>
      <c r="W50" s="48">
        <v>21</v>
      </c>
      <c r="X50" s="49">
        <v>30</v>
      </c>
      <c r="Y50" s="56"/>
      <c r="Z50" s="61"/>
      <c r="AA50" s="62"/>
      <c r="AB50" s="96"/>
      <c r="AC50" s="95"/>
      <c r="AD50" s="97"/>
      <c r="AE50" s="52"/>
      <c r="AF50" s="48"/>
      <c r="AG50" s="51"/>
      <c r="AH50" s="128">
        <f t="shared" si="0"/>
        <v>30</v>
      </c>
    </row>
    <row r="51" spans="1:34" ht="12.75" x14ac:dyDescent="0.2">
      <c r="A51" s="46">
        <v>49</v>
      </c>
      <c r="B51" s="71" t="s">
        <v>54</v>
      </c>
      <c r="C51" s="81" t="s">
        <v>28</v>
      </c>
      <c r="D51" s="47"/>
      <c r="E51" s="48"/>
      <c r="F51" s="49"/>
      <c r="G51" s="52"/>
      <c r="H51" s="48"/>
      <c r="I51" s="51"/>
      <c r="J51" s="88"/>
      <c r="K51" s="48"/>
      <c r="L51" s="49"/>
      <c r="M51" s="108"/>
      <c r="N51" s="48"/>
      <c r="O51" s="51"/>
      <c r="P51" s="47"/>
      <c r="Q51" s="48"/>
      <c r="R51" s="49"/>
      <c r="S51" s="50"/>
      <c r="T51" s="48"/>
      <c r="U51" s="51"/>
      <c r="V51" s="88">
        <v>267</v>
      </c>
      <c r="W51" s="48">
        <v>24</v>
      </c>
      <c r="X51" s="49">
        <v>27</v>
      </c>
      <c r="Y51" s="56"/>
      <c r="Z51" s="61"/>
      <c r="AA51" s="62"/>
      <c r="AB51" s="96"/>
      <c r="AC51" s="95"/>
      <c r="AD51" s="97"/>
      <c r="AE51" s="50"/>
      <c r="AF51" s="48"/>
      <c r="AG51" s="51"/>
      <c r="AH51" s="128">
        <f t="shared" si="0"/>
        <v>27</v>
      </c>
    </row>
    <row r="52" spans="1:34" ht="12.75" x14ac:dyDescent="0.2">
      <c r="A52" s="46">
        <v>50</v>
      </c>
      <c r="B52" s="71" t="s">
        <v>57</v>
      </c>
      <c r="C52" s="81" t="s">
        <v>21</v>
      </c>
      <c r="D52" s="47"/>
      <c r="E52" s="48"/>
      <c r="F52" s="49"/>
      <c r="G52" s="88"/>
      <c r="H52" s="48"/>
      <c r="I52" s="49"/>
      <c r="J52" s="88"/>
      <c r="K52" s="48"/>
      <c r="L52" s="49"/>
      <c r="M52" s="108"/>
      <c r="N52" s="48"/>
      <c r="O52" s="51"/>
      <c r="P52" s="47"/>
      <c r="Q52" s="48"/>
      <c r="R52" s="49"/>
      <c r="S52" s="50"/>
      <c r="T52" s="48"/>
      <c r="U52" s="51"/>
      <c r="V52" s="53"/>
      <c r="W52" s="48"/>
      <c r="X52" s="49"/>
      <c r="Y52" s="56"/>
      <c r="Z52" s="61"/>
      <c r="AA52" s="62"/>
      <c r="AB52" s="96"/>
      <c r="AC52" s="95"/>
      <c r="AD52" s="97"/>
      <c r="AE52" s="52">
        <v>9</v>
      </c>
      <c r="AF52" s="48">
        <v>24</v>
      </c>
      <c r="AG52" s="51">
        <v>27</v>
      </c>
      <c r="AH52" s="128">
        <f t="shared" si="0"/>
        <v>27</v>
      </c>
    </row>
    <row r="53" spans="1:34" ht="12.75" x14ac:dyDescent="0.2">
      <c r="A53" s="46">
        <v>51</v>
      </c>
      <c r="B53" s="71" t="s">
        <v>76</v>
      </c>
      <c r="C53" s="81" t="s">
        <v>21</v>
      </c>
      <c r="D53" s="47"/>
      <c r="E53" s="48"/>
      <c r="F53" s="49"/>
      <c r="G53" s="52"/>
      <c r="H53" s="48"/>
      <c r="I53" s="51"/>
      <c r="J53" s="88"/>
      <c r="K53" s="48"/>
      <c r="L53" s="49"/>
      <c r="M53" s="108"/>
      <c r="N53" s="48"/>
      <c r="O53" s="51"/>
      <c r="P53" s="47"/>
      <c r="Q53" s="48"/>
      <c r="R53" s="49"/>
      <c r="S53" s="50"/>
      <c r="T53" s="48"/>
      <c r="U53" s="51"/>
      <c r="V53" s="53"/>
      <c r="W53" s="48"/>
      <c r="X53" s="49"/>
      <c r="Y53" s="56"/>
      <c r="Z53" s="61"/>
      <c r="AA53" s="62"/>
      <c r="AB53" s="96"/>
      <c r="AC53" s="95"/>
      <c r="AD53" s="97"/>
      <c r="AE53" s="52">
        <v>9</v>
      </c>
      <c r="AF53" s="48">
        <v>27</v>
      </c>
      <c r="AG53" s="51">
        <v>24</v>
      </c>
      <c r="AH53" s="128">
        <f t="shared" si="0"/>
        <v>24</v>
      </c>
    </row>
    <row r="54" spans="1:34" ht="12.75" x14ac:dyDescent="0.2">
      <c r="A54" s="46">
        <v>52</v>
      </c>
      <c r="B54" s="113" t="s">
        <v>61</v>
      </c>
      <c r="C54" s="81" t="s">
        <v>28</v>
      </c>
      <c r="D54" s="47"/>
      <c r="E54" s="48"/>
      <c r="F54" s="49"/>
      <c r="G54" s="52"/>
      <c r="H54" s="48"/>
      <c r="I54" s="51"/>
      <c r="J54" s="88"/>
      <c r="K54" s="48"/>
      <c r="L54" s="49"/>
      <c r="M54" s="108"/>
      <c r="N54" s="48"/>
      <c r="O54" s="51"/>
      <c r="P54" s="47"/>
      <c r="Q54" s="48"/>
      <c r="R54" s="49"/>
      <c r="S54" s="50"/>
      <c r="T54" s="48"/>
      <c r="U54" s="51"/>
      <c r="V54" s="53">
        <v>232</v>
      </c>
      <c r="W54" s="48">
        <v>30</v>
      </c>
      <c r="X54" s="49">
        <v>21</v>
      </c>
      <c r="Y54" s="123" t="s">
        <v>88</v>
      </c>
      <c r="Z54" s="48">
        <v>0</v>
      </c>
      <c r="AA54" s="51">
        <v>0</v>
      </c>
      <c r="AB54" s="96"/>
      <c r="AC54" s="95"/>
      <c r="AD54" s="97"/>
      <c r="AE54" s="50"/>
      <c r="AF54" s="48"/>
      <c r="AG54" s="51"/>
      <c r="AH54" s="128">
        <f t="shared" si="0"/>
        <v>21</v>
      </c>
    </row>
    <row r="55" spans="1:34" ht="12.75" x14ac:dyDescent="0.2">
      <c r="A55" s="46">
        <v>53</v>
      </c>
      <c r="B55" s="114" t="s">
        <v>86</v>
      </c>
      <c r="C55" s="81" t="s">
        <v>21</v>
      </c>
      <c r="D55" s="47"/>
      <c r="E55" s="48"/>
      <c r="F55" s="49"/>
      <c r="G55" s="52">
        <v>537</v>
      </c>
      <c r="H55" s="48">
        <v>31</v>
      </c>
      <c r="I55" s="51">
        <v>20</v>
      </c>
      <c r="J55" s="88"/>
      <c r="K55" s="48"/>
      <c r="L55" s="49"/>
      <c r="M55" s="108"/>
      <c r="N55" s="48"/>
      <c r="O55" s="51"/>
      <c r="P55" s="47"/>
      <c r="Q55" s="48"/>
      <c r="R55" s="49"/>
      <c r="S55" s="50"/>
      <c r="T55" s="48"/>
      <c r="U55" s="51"/>
      <c r="V55" s="53"/>
      <c r="W55" s="48"/>
      <c r="X55" s="49"/>
      <c r="Y55" s="56"/>
      <c r="Z55" s="61"/>
      <c r="AA55" s="62"/>
      <c r="AB55" s="110"/>
      <c r="AC55" s="111"/>
      <c r="AD55" s="112"/>
      <c r="AE55" s="50"/>
      <c r="AF55" s="48"/>
      <c r="AG55" s="51"/>
      <c r="AH55" s="128">
        <f t="shared" si="0"/>
        <v>20</v>
      </c>
    </row>
    <row r="56" spans="1:34" ht="12.75" x14ac:dyDescent="0.2">
      <c r="A56" s="46">
        <v>54</v>
      </c>
      <c r="B56" s="91" t="s">
        <v>58</v>
      </c>
      <c r="C56" s="81" t="s">
        <v>21</v>
      </c>
      <c r="D56" s="47"/>
      <c r="E56" s="48"/>
      <c r="F56" s="49"/>
      <c r="G56" s="52"/>
      <c r="H56" s="48"/>
      <c r="I56" s="51"/>
      <c r="J56" s="88"/>
      <c r="K56" s="48"/>
      <c r="L56" s="49"/>
      <c r="M56" s="108"/>
      <c r="N56" s="48"/>
      <c r="O56" s="51"/>
      <c r="P56" s="47"/>
      <c r="Q56" s="48"/>
      <c r="R56" s="49"/>
      <c r="S56" s="50"/>
      <c r="T56" s="48"/>
      <c r="U56" s="51"/>
      <c r="V56" s="53"/>
      <c r="W56" s="48"/>
      <c r="X56" s="49"/>
      <c r="Y56" s="56"/>
      <c r="Z56" s="61"/>
      <c r="AA56" s="62"/>
      <c r="AB56" s="110"/>
      <c r="AC56" s="111"/>
      <c r="AD56" s="112"/>
      <c r="AE56" s="52">
        <v>8</v>
      </c>
      <c r="AF56" s="48">
        <v>31</v>
      </c>
      <c r="AG56" s="51">
        <v>20</v>
      </c>
      <c r="AH56" s="128">
        <f t="shared" si="0"/>
        <v>20</v>
      </c>
    </row>
    <row r="57" spans="1:34" ht="13.5" thickBot="1" x14ac:dyDescent="0.25">
      <c r="A57" s="33">
        <v>55</v>
      </c>
      <c r="B57" s="90" t="s">
        <v>87</v>
      </c>
      <c r="C57" s="125" t="s">
        <v>21</v>
      </c>
      <c r="D57" s="11"/>
      <c r="E57" s="5"/>
      <c r="F57" s="15"/>
      <c r="G57" s="24">
        <v>497</v>
      </c>
      <c r="H57" s="5">
        <v>33</v>
      </c>
      <c r="I57" s="26">
        <v>18</v>
      </c>
      <c r="J57" s="89"/>
      <c r="K57" s="5"/>
      <c r="L57" s="15"/>
      <c r="M57" s="109"/>
      <c r="N57" s="5"/>
      <c r="O57" s="26"/>
      <c r="P57" s="11"/>
      <c r="Q57" s="5"/>
      <c r="R57" s="15"/>
      <c r="S57" s="12"/>
      <c r="T57" s="5"/>
      <c r="U57" s="26"/>
      <c r="V57" s="29"/>
      <c r="W57" s="5"/>
      <c r="X57" s="15"/>
      <c r="Y57" s="58"/>
      <c r="Z57" s="65"/>
      <c r="AA57" s="66"/>
      <c r="AB57" s="98"/>
      <c r="AC57" s="99"/>
      <c r="AD57" s="100"/>
      <c r="AE57" s="12"/>
      <c r="AF57" s="5"/>
      <c r="AG57" s="26"/>
      <c r="AH57" s="120">
        <f t="shared" si="0"/>
        <v>18</v>
      </c>
    </row>
  </sheetData>
  <sortState ref="B4:AH57">
    <sortCondition descending="1" ref="AH4:AH57"/>
  </sortState>
  <mergeCells count="20">
    <mergeCell ref="AE1:AG1"/>
    <mergeCell ref="AE2:AG2"/>
    <mergeCell ref="Y1:AA1"/>
    <mergeCell ref="Y2:AA2"/>
    <mergeCell ref="J1:L1"/>
    <mergeCell ref="J2:L2"/>
    <mergeCell ref="M1:O1"/>
    <mergeCell ref="M2:O2"/>
    <mergeCell ref="P1:R1"/>
    <mergeCell ref="P2:R2"/>
    <mergeCell ref="V1:X1"/>
    <mergeCell ref="V2:X2"/>
    <mergeCell ref="AB1:AD1"/>
    <mergeCell ref="AB2:AD2"/>
    <mergeCell ref="S1:U1"/>
    <mergeCell ref="S2:U2"/>
    <mergeCell ref="D1:F1"/>
    <mergeCell ref="D2:F2"/>
    <mergeCell ref="G1:I1"/>
    <mergeCell ref="G2:I2"/>
  </mergeCells>
  <phoneticPr fontId="2" type="noConversion"/>
  <printOptions horizontalCentered="1"/>
  <pageMargins left="0.25" right="0.25" top="0.75" bottom="0.75" header="0.3" footer="0.3"/>
  <pageSetup paperSize="9" orientation="landscape" verticalDpi="4294967292" r:id="rId1"/>
  <headerFooter alignWithMargins="0">
    <oddHeader>&amp;CK O O N D P R O T O K O L L&amp;REesti Jahimeeste XXXVIII kokkutulek
06.-08. juuli 2018  Pärlselja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tabSelected="1" view="pageLayout" zoomScaleNormal="100" workbookViewId="0">
      <selection activeCell="W7" sqref="W7"/>
    </sheetView>
  </sheetViews>
  <sheetFormatPr defaultColWidth="9.28515625" defaultRowHeight="11.25" x14ac:dyDescent="0.2"/>
  <cols>
    <col min="1" max="1" width="2.5703125" style="31" bestFit="1" customWidth="1"/>
    <col min="2" max="2" width="21.28515625" style="54" bestFit="1" customWidth="1"/>
    <col min="3" max="3" width="10.7109375" style="78" customWidth="1"/>
    <col min="4" max="4" width="3.140625" style="6" bestFit="1" customWidth="1"/>
    <col min="5" max="6" width="2.5703125" style="6" bestFit="1" customWidth="1"/>
    <col min="7" max="7" width="4.5703125" style="6" customWidth="1"/>
    <col min="8" max="9" width="2.5703125" style="6" bestFit="1" customWidth="1"/>
    <col min="10" max="10" width="3.7109375" style="6" bestFit="1" customWidth="1"/>
    <col min="11" max="11" width="2.7109375" style="6" bestFit="1" customWidth="1"/>
    <col min="12" max="12" width="3.5703125" style="6" bestFit="1" customWidth="1"/>
    <col min="13" max="13" width="4.28515625" style="6" bestFit="1" customWidth="1"/>
    <col min="14" max="17" width="3.28515625" style="6" customWidth="1"/>
    <col min="18" max="18" width="3.5703125" style="6" bestFit="1" customWidth="1"/>
    <col min="19" max="27" width="3.28515625" style="6" customWidth="1"/>
    <col min="28" max="28" width="3.7109375" style="6" bestFit="1" customWidth="1"/>
    <col min="29" max="30" width="3.28515625" style="6" customWidth="1"/>
    <col min="31" max="31" width="3.28515625" style="2" bestFit="1" customWidth="1"/>
    <col min="32" max="33" width="3" style="2" bestFit="1" customWidth="1"/>
    <col min="34" max="34" width="3.42578125" style="2" bestFit="1" customWidth="1"/>
    <col min="35" max="35" width="4.28515625" style="2" customWidth="1"/>
    <col min="36" max="16384" width="9.28515625" style="2"/>
  </cols>
  <sheetData>
    <row r="1" spans="1:35" ht="13.15" customHeight="1" x14ac:dyDescent="0.2">
      <c r="A1" s="30"/>
      <c r="B1" s="116"/>
      <c r="C1" s="73"/>
      <c r="D1" s="278" t="s">
        <v>1</v>
      </c>
      <c r="E1" s="273"/>
      <c r="F1" s="274"/>
      <c r="G1" s="273" t="s">
        <v>1</v>
      </c>
      <c r="H1" s="273"/>
      <c r="I1" s="273"/>
      <c r="J1" s="278" t="s">
        <v>3</v>
      </c>
      <c r="K1" s="273"/>
      <c r="L1" s="274"/>
      <c r="M1" s="278" t="s">
        <v>7</v>
      </c>
      <c r="N1" s="273"/>
      <c r="O1" s="274"/>
      <c r="P1" s="278" t="s">
        <v>12</v>
      </c>
      <c r="Q1" s="273"/>
      <c r="R1" s="274"/>
      <c r="S1" s="278" t="s">
        <v>6</v>
      </c>
      <c r="T1" s="273"/>
      <c r="U1" s="274"/>
      <c r="V1" s="272" t="s">
        <v>2</v>
      </c>
      <c r="W1" s="273"/>
      <c r="X1" s="274"/>
      <c r="Y1" s="289" t="s">
        <v>35</v>
      </c>
      <c r="Z1" s="273"/>
      <c r="AA1" s="273"/>
      <c r="AB1" s="272" t="s">
        <v>0</v>
      </c>
      <c r="AC1" s="273"/>
      <c r="AD1" s="274"/>
      <c r="AE1" s="283" t="s">
        <v>5</v>
      </c>
      <c r="AF1" s="284"/>
      <c r="AG1" s="285"/>
      <c r="AH1" s="1"/>
    </row>
    <row r="2" spans="1:35" ht="12" thickBot="1" x14ac:dyDescent="0.25">
      <c r="A2" s="34"/>
      <c r="B2" s="115"/>
      <c r="C2" s="74"/>
      <c r="D2" s="279" t="s">
        <v>16</v>
      </c>
      <c r="E2" s="280"/>
      <c r="F2" s="281"/>
      <c r="G2" s="282" t="s">
        <v>17</v>
      </c>
      <c r="H2" s="282"/>
      <c r="I2" s="282"/>
      <c r="J2" s="275" t="s">
        <v>4</v>
      </c>
      <c r="K2" s="276"/>
      <c r="L2" s="277"/>
      <c r="M2" s="291" t="s">
        <v>9</v>
      </c>
      <c r="N2" s="280"/>
      <c r="O2" s="281"/>
      <c r="P2" s="275"/>
      <c r="Q2" s="276"/>
      <c r="R2" s="277"/>
      <c r="S2" s="275"/>
      <c r="T2" s="276"/>
      <c r="U2" s="277"/>
      <c r="V2" s="292" t="s">
        <v>34</v>
      </c>
      <c r="W2" s="282"/>
      <c r="X2" s="293"/>
      <c r="Y2" s="290" t="s">
        <v>9</v>
      </c>
      <c r="Z2" s="280"/>
      <c r="AA2" s="280"/>
      <c r="AB2" s="275"/>
      <c r="AC2" s="276"/>
      <c r="AD2" s="277"/>
      <c r="AE2" s="286" t="s">
        <v>9</v>
      </c>
      <c r="AF2" s="287"/>
      <c r="AG2" s="288"/>
      <c r="AH2" s="35"/>
    </row>
    <row r="3" spans="1:35" ht="92.25" thickBot="1" x14ac:dyDescent="0.25">
      <c r="A3" s="36" t="s">
        <v>15</v>
      </c>
      <c r="B3" s="37" t="s">
        <v>13</v>
      </c>
      <c r="C3" s="69" t="s">
        <v>18</v>
      </c>
      <c r="D3" s="38" t="s">
        <v>10</v>
      </c>
      <c r="E3" s="39" t="s">
        <v>11</v>
      </c>
      <c r="F3" s="40" t="s">
        <v>8</v>
      </c>
      <c r="G3" s="41" t="s">
        <v>10</v>
      </c>
      <c r="H3" s="39" t="s">
        <v>11</v>
      </c>
      <c r="I3" s="42" t="s">
        <v>8</v>
      </c>
      <c r="J3" s="84" t="s">
        <v>10</v>
      </c>
      <c r="K3" s="43" t="s">
        <v>11</v>
      </c>
      <c r="L3" s="44" t="s">
        <v>8</v>
      </c>
      <c r="M3" s="41" t="s">
        <v>10</v>
      </c>
      <c r="N3" s="39" t="s">
        <v>11</v>
      </c>
      <c r="O3" s="42" t="s">
        <v>8</v>
      </c>
      <c r="P3" s="38" t="s">
        <v>10</v>
      </c>
      <c r="Q3" s="39" t="s">
        <v>11</v>
      </c>
      <c r="R3" s="40" t="s">
        <v>8</v>
      </c>
      <c r="S3" s="41" t="s">
        <v>10</v>
      </c>
      <c r="T3" s="39" t="s">
        <v>11</v>
      </c>
      <c r="U3" s="42" t="s">
        <v>8</v>
      </c>
      <c r="V3" s="38" t="s">
        <v>10</v>
      </c>
      <c r="W3" s="39" t="s">
        <v>11</v>
      </c>
      <c r="X3" s="40" t="s">
        <v>8</v>
      </c>
      <c r="Y3" s="41" t="s">
        <v>10</v>
      </c>
      <c r="Z3" s="39" t="s">
        <v>11</v>
      </c>
      <c r="AA3" s="42" t="s">
        <v>8</v>
      </c>
      <c r="AB3" s="92" t="s">
        <v>10</v>
      </c>
      <c r="AC3" s="93" t="s">
        <v>11</v>
      </c>
      <c r="AD3" s="94" t="s">
        <v>8</v>
      </c>
      <c r="AE3" s="38" t="s">
        <v>10</v>
      </c>
      <c r="AF3" s="39" t="s">
        <v>11</v>
      </c>
      <c r="AG3" s="40" t="s">
        <v>8</v>
      </c>
      <c r="AH3" s="126" t="s">
        <v>14</v>
      </c>
    </row>
    <row r="4" spans="1:35" ht="12.75" x14ac:dyDescent="0.2">
      <c r="A4" s="298">
        <v>1</v>
      </c>
      <c r="B4" s="70" t="s">
        <v>43</v>
      </c>
      <c r="C4" s="122" t="s">
        <v>22</v>
      </c>
      <c r="D4" s="141">
        <v>94</v>
      </c>
      <c r="E4" s="142">
        <v>13</v>
      </c>
      <c r="F4" s="143">
        <v>48</v>
      </c>
      <c r="G4" s="144">
        <v>700</v>
      </c>
      <c r="H4" s="142">
        <v>8</v>
      </c>
      <c r="I4" s="145">
        <v>43</v>
      </c>
      <c r="J4" s="146">
        <v>86</v>
      </c>
      <c r="K4" s="142">
        <v>10</v>
      </c>
      <c r="L4" s="143">
        <v>41</v>
      </c>
      <c r="M4" s="147">
        <v>36.799999999999997</v>
      </c>
      <c r="N4" s="142">
        <v>8</v>
      </c>
      <c r="O4" s="145">
        <v>43</v>
      </c>
      <c r="P4" s="146">
        <v>7</v>
      </c>
      <c r="Q4" s="142">
        <v>10</v>
      </c>
      <c r="R4" s="143">
        <v>41</v>
      </c>
      <c r="S4" s="148"/>
      <c r="T4" s="142"/>
      <c r="U4" s="145"/>
      <c r="V4" s="146">
        <v>281</v>
      </c>
      <c r="W4" s="142">
        <v>18</v>
      </c>
      <c r="X4" s="143">
        <v>33</v>
      </c>
      <c r="Y4" s="144">
        <v>27</v>
      </c>
      <c r="Z4" s="142">
        <v>16</v>
      </c>
      <c r="AA4" s="145">
        <v>35</v>
      </c>
      <c r="AB4" s="149"/>
      <c r="AC4" s="150"/>
      <c r="AD4" s="151"/>
      <c r="AE4" s="144">
        <v>12</v>
      </c>
      <c r="AF4" s="142">
        <v>14</v>
      </c>
      <c r="AG4" s="145">
        <v>37</v>
      </c>
      <c r="AH4" s="127">
        <f t="shared" ref="AH4:AH35" si="0">SUM(F4+I4+L4+O4+R4+U4+X4+AA4+AD4+AG4)</f>
        <v>321</v>
      </c>
    </row>
    <row r="5" spans="1:35" ht="12.75" x14ac:dyDescent="0.2">
      <c r="A5" s="299"/>
      <c r="B5" s="71" t="s">
        <v>45</v>
      </c>
      <c r="C5" s="76" t="s">
        <v>22</v>
      </c>
      <c r="D5" s="152">
        <v>98</v>
      </c>
      <c r="E5" s="153">
        <v>8</v>
      </c>
      <c r="F5" s="154">
        <v>43</v>
      </c>
      <c r="G5" s="155">
        <v>668</v>
      </c>
      <c r="H5" s="153">
        <v>12</v>
      </c>
      <c r="I5" s="156">
        <v>39</v>
      </c>
      <c r="J5" s="157"/>
      <c r="K5" s="153"/>
      <c r="L5" s="154"/>
      <c r="M5" s="158">
        <v>38.799999999999997</v>
      </c>
      <c r="N5" s="153">
        <v>6</v>
      </c>
      <c r="O5" s="156">
        <v>45</v>
      </c>
      <c r="P5" s="159"/>
      <c r="Q5" s="160"/>
      <c r="R5" s="161"/>
      <c r="S5" s="155">
        <v>204</v>
      </c>
      <c r="T5" s="153">
        <v>2</v>
      </c>
      <c r="U5" s="156">
        <v>49</v>
      </c>
      <c r="V5" s="157">
        <v>296</v>
      </c>
      <c r="W5" s="153">
        <v>12</v>
      </c>
      <c r="X5" s="154">
        <v>39</v>
      </c>
      <c r="Y5" s="155">
        <v>40</v>
      </c>
      <c r="Z5" s="153">
        <v>5</v>
      </c>
      <c r="AA5" s="156">
        <v>46</v>
      </c>
      <c r="AB5" s="157">
        <v>40</v>
      </c>
      <c r="AC5" s="153">
        <v>9</v>
      </c>
      <c r="AD5" s="154">
        <v>42</v>
      </c>
      <c r="AE5" s="155">
        <v>15</v>
      </c>
      <c r="AF5" s="153">
        <v>5</v>
      </c>
      <c r="AG5" s="156">
        <v>46</v>
      </c>
      <c r="AH5" s="128">
        <f t="shared" si="0"/>
        <v>349</v>
      </c>
    </row>
    <row r="6" spans="1:35" ht="12.75" x14ac:dyDescent="0.2">
      <c r="A6" s="299"/>
      <c r="B6" s="71" t="s">
        <v>52</v>
      </c>
      <c r="C6" s="79" t="s">
        <v>22</v>
      </c>
      <c r="D6" s="152"/>
      <c r="E6" s="153"/>
      <c r="F6" s="154"/>
      <c r="G6" s="155"/>
      <c r="H6" s="153"/>
      <c r="I6" s="156"/>
      <c r="J6" s="159">
        <v>66</v>
      </c>
      <c r="K6" s="160">
        <v>18</v>
      </c>
      <c r="L6" s="161">
        <v>33</v>
      </c>
      <c r="M6" s="162"/>
      <c r="N6" s="160"/>
      <c r="O6" s="161"/>
      <c r="P6" s="159">
        <v>6</v>
      </c>
      <c r="Q6" s="160">
        <v>14</v>
      </c>
      <c r="R6" s="161">
        <v>37</v>
      </c>
      <c r="S6" s="159">
        <v>64</v>
      </c>
      <c r="T6" s="160">
        <v>17</v>
      </c>
      <c r="U6" s="163">
        <v>34</v>
      </c>
      <c r="V6" s="159"/>
      <c r="W6" s="160"/>
      <c r="X6" s="161"/>
      <c r="Y6" s="164"/>
      <c r="Z6" s="160"/>
      <c r="AA6" s="163"/>
      <c r="AB6" s="157">
        <v>15</v>
      </c>
      <c r="AC6" s="153">
        <v>12</v>
      </c>
      <c r="AD6" s="154">
        <v>39</v>
      </c>
      <c r="AE6" s="164"/>
      <c r="AF6" s="160"/>
      <c r="AG6" s="163"/>
      <c r="AH6" s="128">
        <f t="shared" si="0"/>
        <v>143</v>
      </c>
    </row>
    <row r="7" spans="1:35" ht="12.75" x14ac:dyDescent="0.2">
      <c r="A7" s="299"/>
      <c r="B7" s="71" t="s">
        <v>60</v>
      </c>
      <c r="C7" s="76" t="s">
        <v>22</v>
      </c>
      <c r="D7" s="152"/>
      <c r="E7" s="153"/>
      <c r="F7" s="154"/>
      <c r="G7" s="155"/>
      <c r="H7" s="153"/>
      <c r="I7" s="156"/>
      <c r="J7" s="159">
        <v>84</v>
      </c>
      <c r="K7" s="160">
        <v>12</v>
      </c>
      <c r="L7" s="161">
        <v>39</v>
      </c>
      <c r="M7" s="162"/>
      <c r="N7" s="160"/>
      <c r="O7" s="161"/>
      <c r="P7" s="159">
        <v>4</v>
      </c>
      <c r="Q7" s="160">
        <v>23</v>
      </c>
      <c r="R7" s="161">
        <v>28</v>
      </c>
      <c r="S7" s="165"/>
      <c r="T7" s="160"/>
      <c r="U7" s="163"/>
      <c r="V7" s="159">
        <v>341</v>
      </c>
      <c r="W7" s="308">
        <v>3</v>
      </c>
      <c r="X7" s="161">
        <v>48</v>
      </c>
      <c r="Y7" s="166"/>
      <c r="Z7" s="160"/>
      <c r="AA7" s="163"/>
      <c r="AB7" s="167"/>
      <c r="AC7" s="168"/>
      <c r="AD7" s="169"/>
      <c r="AE7" s="164"/>
      <c r="AF7" s="160"/>
      <c r="AG7" s="163"/>
      <c r="AH7" s="128">
        <f t="shared" si="0"/>
        <v>115</v>
      </c>
    </row>
    <row r="8" spans="1:35" ht="13.5" thickBot="1" x14ac:dyDescent="0.25">
      <c r="A8" s="299"/>
      <c r="B8" s="71" t="s">
        <v>64</v>
      </c>
      <c r="C8" s="79" t="s">
        <v>22</v>
      </c>
      <c r="D8" s="152"/>
      <c r="E8" s="153"/>
      <c r="F8" s="154"/>
      <c r="G8" s="155"/>
      <c r="H8" s="153"/>
      <c r="I8" s="156"/>
      <c r="J8" s="159"/>
      <c r="K8" s="160"/>
      <c r="L8" s="161"/>
      <c r="M8" s="162"/>
      <c r="N8" s="160"/>
      <c r="O8" s="161"/>
      <c r="P8" s="159"/>
      <c r="Q8" s="160"/>
      <c r="R8" s="161"/>
      <c r="S8" s="165"/>
      <c r="T8" s="160"/>
      <c r="U8" s="163"/>
      <c r="V8" s="159"/>
      <c r="W8" s="160"/>
      <c r="X8" s="161"/>
      <c r="Y8" s="164">
        <v>31</v>
      </c>
      <c r="Z8" s="160">
        <v>12</v>
      </c>
      <c r="AA8" s="163">
        <v>39</v>
      </c>
      <c r="AB8" s="167"/>
      <c r="AC8" s="168"/>
      <c r="AD8" s="169"/>
      <c r="AE8" s="164">
        <v>12</v>
      </c>
      <c r="AF8" s="160">
        <v>14</v>
      </c>
      <c r="AG8" s="163">
        <v>37</v>
      </c>
      <c r="AH8" s="128">
        <f t="shared" si="0"/>
        <v>76</v>
      </c>
    </row>
    <row r="9" spans="1:35" ht="13.5" thickBot="1" x14ac:dyDescent="0.25">
      <c r="A9" s="300"/>
      <c r="B9" s="130" t="s">
        <v>49</v>
      </c>
      <c r="C9" s="131" t="s">
        <v>22</v>
      </c>
      <c r="D9" s="170">
        <v>94</v>
      </c>
      <c r="E9" s="171">
        <v>12</v>
      </c>
      <c r="F9" s="172">
        <v>39</v>
      </c>
      <c r="G9" s="173">
        <v>634</v>
      </c>
      <c r="H9" s="171">
        <v>19</v>
      </c>
      <c r="I9" s="174">
        <v>32</v>
      </c>
      <c r="J9" s="175"/>
      <c r="K9" s="171"/>
      <c r="L9" s="172"/>
      <c r="M9" s="176">
        <v>31</v>
      </c>
      <c r="N9" s="171">
        <v>13</v>
      </c>
      <c r="O9" s="174">
        <v>38</v>
      </c>
      <c r="P9" s="177"/>
      <c r="Q9" s="178"/>
      <c r="R9" s="179"/>
      <c r="S9" s="180"/>
      <c r="T9" s="171"/>
      <c r="U9" s="174"/>
      <c r="V9" s="177"/>
      <c r="W9" s="178"/>
      <c r="X9" s="179"/>
      <c r="Y9" s="173"/>
      <c r="Z9" s="171"/>
      <c r="AA9" s="174"/>
      <c r="AB9" s="181"/>
      <c r="AC9" s="182"/>
      <c r="AD9" s="183"/>
      <c r="AE9" s="184"/>
      <c r="AF9" s="178"/>
      <c r="AG9" s="185"/>
      <c r="AH9" s="132">
        <f t="shared" si="0"/>
        <v>109</v>
      </c>
      <c r="AI9" s="133">
        <f>SUM(AH4:AH9)</f>
        <v>1113</v>
      </c>
    </row>
    <row r="10" spans="1:35" ht="14.25" thickTop="1" thickBot="1" x14ac:dyDescent="0.25">
      <c r="A10" s="294">
        <v>8</v>
      </c>
      <c r="B10" s="71" t="s">
        <v>68</v>
      </c>
      <c r="C10" s="80" t="s">
        <v>33</v>
      </c>
      <c r="D10" s="165">
        <v>64</v>
      </c>
      <c r="E10" s="160">
        <v>30</v>
      </c>
      <c r="F10" s="161">
        <v>21</v>
      </c>
      <c r="G10" s="164">
        <v>709</v>
      </c>
      <c r="H10" s="160">
        <v>6</v>
      </c>
      <c r="I10" s="163">
        <v>45</v>
      </c>
      <c r="J10" s="159"/>
      <c r="K10" s="160"/>
      <c r="L10" s="161"/>
      <c r="M10" s="162"/>
      <c r="N10" s="160"/>
      <c r="O10" s="161"/>
      <c r="P10" s="159">
        <v>5</v>
      </c>
      <c r="Q10" s="160">
        <v>17</v>
      </c>
      <c r="R10" s="161">
        <v>34</v>
      </c>
      <c r="S10" s="165"/>
      <c r="T10" s="160"/>
      <c r="U10" s="163"/>
      <c r="V10" s="159">
        <v>325</v>
      </c>
      <c r="W10" s="160">
        <v>9</v>
      </c>
      <c r="X10" s="161">
        <v>42</v>
      </c>
      <c r="Y10" s="164">
        <v>40</v>
      </c>
      <c r="Z10" s="160">
        <v>5</v>
      </c>
      <c r="AA10" s="163">
        <v>46</v>
      </c>
      <c r="AB10" s="186"/>
      <c r="AC10" s="187"/>
      <c r="AD10" s="188"/>
      <c r="AE10" s="189"/>
      <c r="AF10" s="160"/>
      <c r="AG10" s="163"/>
      <c r="AH10" s="129">
        <f t="shared" si="0"/>
        <v>188</v>
      </c>
    </row>
    <row r="11" spans="1:35" ht="13.5" thickBot="1" x14ac:dyDescent="0.25">
      <c r="A11" s="296"/>
      <c r="B11" s="130" t="s">
        <v>72</v>
      </c>
      <c r="C11" s="131" t="s">
        <v>33</v>
      </c>
      <c r="D11" s="170">
        <v>89</v>
      </c>
      <c r="E11" s="171">
        <v>15</v>
      </c>
      <c r="F11" s="172">
        <v>36</v>
      </c>
      <c r="G11" s="173">
        <v>664</v>
      </c>
      <c r="H11" s="171">
        <v>13</v>
      </c>
      <c r="I11" s="174">
        <v>38</v>
      </c>
      <c r="J11" s="177">
        <v>95</v>
      </c>
      <c r="K11" s="178">
        <v>7</v>
      </c>
      <c r="L11" s="179">
        <v>44</v>
      </c>
      <c r="M11" s="190">
        <v>47.4</v>
      </c>
      <c r="N11" s="178">
        <v>1</v>
      </c>
      <c r="O11" s="179">
        <v>50</v>
      </c>
      <c r="P11" s="177">
        <v>5</v>
      </c>
      <c r="Q11" s="178">
        <v>17</v>
      </c>
      <c r="R11" s="179">
        <v>34</v>
      </c>
      <c r="S11" s="173">
        <v>97</v>
      </c>
      <c r="T11" s="171">
        <v>14</v>
      </c>
      <c r="U11" s="174">
        <v>37</v>
      </c>
      <c r="V11" s="177">
        <v>333</v>
      </c>
      <c r="W11" s="178">
        <v>4</v>
      </c>
      <c r="X11" s="179">
        <v>47</v>
      </c>
      <c r="Y11" s="184">
        <v>28</v>
      </c>
      <c r="Z11" s="178">
        <v>14</v>
      </c>
      <c r="AA11" s="185">
        <v>37</v>
      </c>
      <c r="AB11" s="175">
        <v>45</v>
      </c>
      <c r="AC11" s="171">
        <v>7</v>
      </c>
      <c r="AD11" s="172">
        <v>44</v>
      </c>
      <c r="AE11" s="184">
        <v>9</v>
      </c>
      <c r="AF11" s="178">
        <v>27</v>
      </c>
      <c r="AG11" s="185">
        <v>24</v>
      </c>
      <c r="AH11" s="132">
        <f t="shared" si="0"/>
        <v>391</v>
      </c>
      <c r="AI11" s="133">
        <f>SUM(AH10:AH11)</f>
        <v>579</v>
      </c>
    </row>
    <row r="12" spans="1:35" ht="13.5" thickTop="1" x14ac:dyDescent="0.2">
      <c r="A12" s="294">
        <v>5</v>
      </c>
      <c r="B12" s="71" t="s">
        <v>63</v>
      </c>
      <c r="C12" s="80" t="s">
        <v>20</v>
      </c>
      <c r="D12" s="165">
        <v>99</v>
      </c>
      <c r="E12" s="160">
        <v>7</v>
      </c>
      <c r="F12" s="161">
        <v>44</v>
      </c>
      <c r="G12" s="164">
        <v>646</v>
      </c>
      <c r="H12" s="160">
        <v>16</v>
      </c>
      <c r="I12" s="163">
        <v>35</v>
      </c>
      <c r="J12" s="159">
        <v>72</v>
      </c>
      <c r="K12" s="160">
        <v>16</v>
      </c>
      <c r="L12" s="161">
        <v>35</v>
      </c>
      <c r="M12" s="191" t="s">
        <v>88</v>
      </c>
      <c r="N12" s="160">
        <v>0</v>
      </c>
      <c r="O12" s="161">
        <v>0</v>
      </c>
      <c r="P12" s="159">
        <v>6</v>
      </c>
      <c r="Q12" s="160">
        <v>14</v>
      </c>
      <c r="R12" s="161">
        <v>37</v>
      </c>
      <c r="S12" s="159">
        <v>79</v>
      </c>
      <c r="T12" s="160">
        <v>16</v>
      </c>
      <c r="U12" s="163">
        <v>35</v>
      </c>
      <c r="V12" s="159">
        <v>269</v>
      </c>
      <c r="W12" s="160">
        <v>23</v>
      </c>
      <c r="X12" s="161">
        <v>28</v>
      </c>
      <c r="Y12" s="164">
        <v>34</v>
      </c>
      <c r="Z12" s="160">
        <v>10</v>
      </c>
      <c r="AA12" s="163">
        <v>41</v>
      </c>
      <c r="AB12" s="159">
        <v>48</v>
      </c>
      <c r="AC12" s="160">
        <v>6</v>
      </c>
      <c r="AD12" s="161">
        <v>45</v>
      </c>
      <c r="AE12" s="164">
        <v>11</v>
      </c>
      <c r="AF12" s="160">
        <v>22</v>
      </c>
      <c r="AG12" s="163">
        <v>29</v>
      </c>
      <c r="AH12" s="129">
        <f t="shared" si="0"/>
        <v>329</v>
      </c>
    </row>
    <row r="13" spans="1:35" ht="12.75" x14ac:dyDescent="0.2">
      <c r="A13" s="295"/>
      <c r="B13" s="71" t="s">
        <v>80</v>
      </c>
      <c r="C13" s="79" t="s">
        <v>20</v>
      </c>
      <c r="D13" s="152">
        <v>81</v>
      </c>
      <c r="E13" s="153">
        <v>18</v>
      </c>
      <c r="F13" s="154">
        <v>33</v>
      </c>
      <c r="G13" s="155">
        <v>489</v>
      </c>
      <c r="H13" s="153">
        <v>34</v>
      </c>
      <c r="I13" s="156">
        <v>17</v>
      </c>
      <c r="J13" s="159"/>
      <c r="K13" s="160"/>
      <c r="L13" s="161"/>
      <c r="M13" s="162"/>
      <c r="N13" s="160"/>
      <c r="O13" s="161"/>
      <c r="P13" s="165"/>
      <c r="Q13" s="160"/>
      <c r="R13" s="161"/>
      <c r="S13" s="165"/>
      <c r="T13" s="160"/>
      <c r="U13" s="163"/>
      <c r="V13" s="192"/>
      <c r="W13" s="160"/>
      <c r="X13" s="161"/>
      <c r="Y13" s="193"/>
      <c r="Z13" s="194"/>
      <c r="AA13" s="195"/>
      <c r="AB13" s="167"/>
      <c r="AC13" s="168"/>
      <c r="AD13" s="169"/>
      <c r="AE13" s="189"/>
      <c r="AF13" s="160"/>
      <c r="AG13" s="163"/>
      <c r="AH13" s="128">
        <f t="shared" si="0"/>
        <v>50</v>
      </c>
    </row>
    <row r="14" spans="1:35" ht="13.5" thickBot="1" x14ac:dyDescent="0.25">
      <c r="A14" s="295"/>
      <c r="B14" s="71" t="s">
        <v>83</v>
      </c>
      <c r="C14" s="76" t="s">
        <v>20</v>
      </c>
      <c r="D14" s="152">
        <v>65</v>
      </c>
      <c r="E14" s="153">
        <v>29</v>
      </c>
      <c r="F14" s="154">
        <v>22</v>
      </c>
      <c r="G14" s="155">
        <v>570</v>
      </c>
      <c r="H14" s="153">
        <v>27</v>
      </c>
      <c r="I14" s="156">
        <v>24</v>
      </c>
      <c r="J14" s="157"/>
      <c r="K14" s="153"/>
      <c r="L14" s="154"/>
      <c r="M14" s="158"/>
      <c r="N14" s="153"/>
      <c r="O14" s="156"/>
      <c r="P14" s="165"/>
      <c r="Q14" s="160"/>
      <c r="R14" s="161"/>
      <c r="S14" s="196"/>
      <c r="T14" s="153"/>
      <c r="U14" s="156"/>
      <c r="V14" s="197"/>
      <c r="W14" s="153"/>
      <c r="X14" s="154"/>
      <c r="Y14" s="198"/>
      <c r="Z14" s="199"/>
      <c r="AA14" s="200"/>
      <c r="AB14" s="167"/>
      <c r="AC14" s="168"/>
      <c r="AD14" s="169"/>
      <c r="AE14" s="189"/>
      <c r="AF14" s="160"/>
      <c r="AG14" s="163"/>
      <c r="AH14" s="128">
        <f t="shared" si="0"/>
        <v>46</v>
      </c>
    </row>
    <row r="15" spans="1:35" ht="13.5" thickBot="1" x14ac:dyDescent="0.25">
      <c r="A15" s="296"/>
      <c r="B15" s="130" t="s">
        <v>38</v>
      </c>
      <c r="C15" s="134" t="s">
        <v>20</v>
      </c>
      <c r="D15" s="170"/>
      <c r="E15" s="171"/>
      <c r="F15" s="172"/>
      <c r="G15" s="173"/>
      <c r="H15" s="171"/>
      <c r="I15" s="174"/>
      <c r="J15" s="177">
        <v>72</v>
      </c>
      <c r="K15" s="178">
        <v>16</v>
      </c>
      <c r="L15" s="179">
        <v>35</v>
      </c>
      <c r="M15" s="190">
        <v>20.6</v>
      </c>
      <c r="N15" s="178">
        <v>21</v>
      </c>
      <c r="O15" s="179">
        <v>30</v>
      </c>
      <c r="P15" s="177">
        <v>5</v>
      </c>
      <c r="Q15" s="178">
        <v>17</v>
      </c>
      <c r="R15" s="179">
        <v>34</v>
      </c>
      <c r="S15" s="177">
        <v>168</v>
      </c>
      <c r="T15" s="178">
        <v>6</v>
      </c>
      <c r="U15" s="185">
        <v>45</v>
      </c>
      <c r="V15" s="177">
        <v>255</v>
      </c>
      <c r="W15" s="178">
        <v>26</v>
      </c>
      <c r="X15" s="179">
        <v>25</v>
      </c>
      <c r="Y15" s="184">
        <v>35</v>
      </c>
      <c r="Z15" s="178">
        <v>8</v>
      </c>
      <c r="AA15" s="185">
        <v>43</v>
      </c>
      <c r="AB15" s="181"/>
      <c r="AC15" s="182"/>
      <c r="AD15" s="183"/>
      <c r="AE15" s="184">
        <v>10</v>
      </c>
      <c r="AF15" s="178">
        <v>23</v>
      </c>
      <c r="AG15" s="185">
        <v>28</v>
      </c>
      <c r="AH15" s="132">
        <f t="shared" si="0"/>
        <v>240</v>
      </c>
      <c r="AI15" s="133">
        <f>SUM(AH12:AH15)</f>
        <v>665</v>
      </c>
    </row>
    <row r="16" spans="1:35" ht="13.5" thickTop="1" x14ac:dyDescent="0.2">
      <c r="A16" s="301">
        <v>2</v>
      </c>
      <c r="B16" s="71" t="s">
        <v>48</v>
      </c>
      <c r="C16" s="80" t="s">
        <v>27</v>
      </c>
      <c r="D16" s="165">
        <v>79</v>
      </c>
      <c r="E16" s="160">
        <v>20</v>
      </c>
      <c r="F16" s="161">
        <v>31</v>
      </c>
      <c r="G16" s="164">
        <v>599</v>
      </c>
      <c r="H16" s="160">
        <v>24</v>
      </c>
      <c r="I16" s="163">
        <v>27</v>
      </c>
      <c r="J16" s="159"/>
      <c r="K16" s="160"/>
      <c r="L16" s="161"/>
      <c r="M16" s="201"/>
      <c r="N16" s="160"/>
      <c r="O16" s="163"/>
      <c r="P16" s="159">
        <v>10</v>
      </c>
      <c r="Q16" s="160">
        <v>3</v>
      </c>
      <c r="R16" s="161">
        <v>48</v>
      </c>
      <c r="S16" s="202"/>
      <c r="T16" s="160"/>
      <c r="U16" s="163"/>
      <c r="V16" s="192"/>
      <c r="W16" s="160"/>
      <c r="X16" s="161"/>
      <c r="Y16" s="193"/>
      <c r="Z16" s="194"/>
      <c r="AA16" s="195"/>
      <c r="AB16" s="186"/>
      <c r="AC16" s="187"/>
      <c r="AD16" s="188"/>
      <c r="AE16" s="189"/>
      <c r="AF16" s="160"/>
      <c r="AG16" s="163"/>
      <c r="AH16" s="129">
        <f t="shared" si="0"/>
        <v>106</v>
      </c>
    </row>
    <row r="17" spans="1:35" ht="13.5" thickBot="1" x14ac:dyDescent="0.25">
      <c r="A17" s="299"/>
      <c r="B17" s="72" t="s">
        <v>39</v>
      </c>
      <c r="C17" s="79" t="s">
        <v>27</v>
      </c>
      <c r="D17" s="152">
        <v>95</v>
      </c>
      <c r="E17" s="153">
        <v>9</v>
      </c>
      <c r="F17" s="154">
        <v>42</v>
      </c>
      <c r="G17" s="155">
        <v>658</v>
      </c>
      <c r="H17" s="153">
        <v>15</v>
      </c>
      <c r="I17" s="156">
        <v>36</v>
      </c>
      <c r="J17" s="157">
        <v>112</v>
      </c>
      <c r="K17" s="203">
        <v>3</v>
      </c>
      <c r="L17" s="204">
        <v>48</v>
      </c>
      <c r="M17" s="162">
        <v>34.200000000000003</v>
      </c>
      <c r="N17" s="160">
        <v>9</v>
      </c>
      <c r="O17" s="161">
        <v>42</v>
      </c>
      <c r="P17" s="159">
        <v>9</v>
      </c>
      <c r="Q17" s="160">
        <v>4</v>
      </c>
      <c r="R17" s="161">
        <v>47</v>
      </c>
      <c r="S17" s="205">
        <v>118</v>
      </c>
      <c r="T17" s="203">
        <v>11</v>
      </c>
      <c r="U17" s="206">
        <v>40</v>
      </c>
      <c r="V17" s="159">
        <v>295</v>
      </c>
      <c r="W17" s="160">
        <v>13</v>
      </c>
      <c r="X17" s="161">
        <v>38</v>
      </c>
      <c r="Y17" s="164">
        <v>23</v>
      </c>
      <c r="Z17" s="160">
        <v>18</v>
      </c>
      <c r="AA17" s="163">
        <v>33</v>
      </c>
      <c r="AB17" s="157">
        <v>10</v>
      </c>
      <c r="AC17" s="153">
        <v>13</v>
      </c>
      <c r="AD17" s="154">
        <v>38</v>
      </c>
      <c r="AE17" s="164">
        <v>9</v>
      </c>
      <c r="AF17" s="160">
        <v>27</v>
      </c>
      <c r="AG17" s="163">
        <v>24</v>
      </c>
      <c r="AH17" s="128">
        <f t="shared" si="0"/>
        <v>388</v>
      </c>
    </row>
    <row r="18" spans="1:35" ht="13.5" thickBot="1" x14ac:dyDescent="0.25">
      <c r="A18" s="300"/>
      <c r="B18" s="130" t="s">
        <v>69</v>
      </c>
      <c r="C18" s="134" t="s">
        <v>27</v>
      </c>
      <c r="D18" s="170">
        <v>89</v>
      </c>
      <c r="E18" s="171">
        <v>14</v>
      </c>
      <c r="F18" s="172">
        <v>37</v>
      </c>
      <c r="G18" s="173">
        <v>643</v>
      </c>
      <c r="H18" s="171">
        <v>17</v>
      </c>
      <c r="I18" s="174">
        <v>34</v>
      </c>
      <c r="J18" s="175">
        <v>115</v>
      </c>
      <c r="K18" s="171">
        <v>2</v>
      </c>
      <c r="L18" s="172">
        <v>49</v>
      </c>
      <c r="M18" s="190">
        <v>32</v>
      </c>
      <c r="N18" s="178">
        <v>11</v>
      </c>
      <c r="O18" s="179">
        <v>40</v>
      </c>
      <c r="P18" s="177">
        <v>6</v>
      </c>
      <c r="Q18" s="178">
        <v>14</v>
      </c>
      <c r="R18" s="179">
        <v>37</v>
      </c>
      <c r="S18" s="173">
        <v>179</v>
      </c>
      <c r="T18" s="171">
        <v>4</v>
      </c>
      <c r="U18" s="174">
        <v>47</v>
      </c>
      <c r="V18" s="177">
        <v>291</v>
      </c>
      <c r="W18" s="178">
        <v>16</v>
      </c>
      <c r="X18" s="179">
        <v>35</v>
      </c>
      <c r="Y18" s="173">
        <v>31</v>
      </c>
      <c r="Z18" s="171">
        <v>12</v>
      </c>
      <c r="AA18" s="174">
        <v>39</v>
      </c>
      <c r="AB18" s="175">
        <v>58</v>
      </c>
      <c r="AC18" s="171">
        <v>3</v>
      </c>
      <c r="AD18" s="172">
        <v>48</v>
      </c>
      <c r="AE18" s="184">
        <v>13</v>
      </c>
      <c r="AF18" s="178">
        <v>6</v>
      </c>
      <c r="AG18" s="185">
        <v>45</v>
      </c>
      <c r="AH18" s="132">
        <f t="shared" si="0"/>
        <v>411</v>
      </c>
      <c r="AI18" s="133">
        <f>SUM(AH16:AH18)</f>
        <v>905</v>
      </c>
    </row>
    <row r="19" spans="1:35" ht="14.25" thickTop="1" thickBot="1" x14ac:dyDescent="0.25">
      <c r="A19" s="271">
        <v>14</v>
      </c>
      <c r="B19" s="135" t="s">
        <v>53</v>
      </c>
      <c r="C19" s="136" t="s">
        <v>23</v>
      </c>
      <c r="D19" s="207">
        <v>85</v>
      </c>
      <c r="E19" s="208">
        <v>17</v>
      </c>
      <c r="F19" s="209">
        <v>34</v>
      </c>
      <c r="G19" s="210">
        <v>708</v>
      </c>
      <c r="H19" s="208">
        <v>7</v>
      </c>
      <c r="I19" s="211">
        <v>44</v>
      </c>
      <c r="J19" s="212">
        <v>97</v>
      </c>
      <c r="K19" s="208">
        <v>6</v>
      </c>
      <c r="L19" s="209">
        <v>45</v>
      </c>
      <c r="M19" s="213">
        <v>39.200000000000003</v>
      </c>
      <c r="N19" s="208">
        <v>5</v>
      </c>
      <c r="O19" s="211">
        <v>46</v>
      </c>
      <c r="P19" s="212">
        <v>7</v>
      </c>
      <c r="Q19" s="208">
        <v>10</v>
      </c>
      <c r="R19" s="209">
        <v>41</v>
      </c>
      <c r="S19" s="212"/>
      <c r="T19" s="208"/>
      <c r="U19" s="211"/>
      <c r="V19" s="212">
        <v>276</v>
      </c>
      <c r="W19" s="208">
        <v>20</v>
      </c>
      <c r="X19" s="209">
        <v>31</v>
      </c>
      <c r="Y19" s="210">
        <v>25</v>
      </c>
      <c r="Z19" s="208">
        <v>17</v>
      </c>
      <c r="AA19" s="211">
        <v>34</v>
      </c>
      <c r="AB19" s="212"/>
      <c r="AC19" s="208"/>
      <c r="AD19" s="209"/>
      <c r="AE19" s="210">
        <v>12</v>
      </c>
      <c r="AF19" s="208">
        <v>14</v>
      </c>
      <c r="AG19" s="211">
        <v>37</v>
      </c>
      <c r="AH19" s="137">
        <f t="shared" si="0"/>
        <v>312</v>
      </c>
      <c r="AI19" s="270">
        <f>SUM(AH19)</f>
        <v>312</v>
      </c>
    </row>
    <row r="20" spans="1:35" ht="13.5" thickTop="1" x14ac:dyDescent="0.2">
      <c r="A20" s="294">
        <v>11</v>
      </c>
      <c r="B20" s="71" t="s">
        <v>79</v>
      </c>
      <c r="C20" s="77" t="s">
        <v>26</v>
      </c>
      <c r="D20" s="165">
        <v>95</v>
      </c>
      <c r="E20" s="160">
        <v>10</v>
      </c>
      <c r="F20" s="161">
        <v>41</v>
      </c>
      <c r="G20" s="164">
        <v>715</v>
      </c>
      <c r="H20" s="160">
        <v>4</v>
      </c>
      <c r="I20" s="163">
        <v>47</v>
      </c>
      <c r="J20" s="159"/>
      <c r="K20" s="160"/>
      <c r="L20" s="161"/>
      <c r="M20" s="162"/>
      <c r="N20" s="160"/>
      <c r="O20" s="161"/>
      <c r="P20" s="165"/>
      <c r="Q20" s="160"/>
      <c r="R20" s="161"/>
      <c r="S20" s="165"/>
      <c r="T20" s="160"/>
      <c r="U20" s="163"/>
      <c r="V20" s="192"/>
      <c r="W20" s="160"/>
      <c r="X20" s="161"/>
      <c r="Y20" s="193"/>
      <c r="Z20" s="194"/>
      <c r="AA20" s="195"/>
      <c r="AB20" s="186"/>
      <c r="AC20" s="187"/>
      <c r="AD20" s="188"/>
      <c r="AE20" s="189"/>
      <c r="AF20" s="160"/>
      <c r="AG20" s="163"/>
      <c r="AH20" s="129">
        <f t="shared" si="0"/>
        <v>88</v>
      </c>
    </row>
    <row r="21" spans="1:35" ht="13.5" thickBot="1" x14ac:dyDescent="0.25">
      <c r="A21" s="295"/>
      <c r="B21" s="71" t="s">
        <v>62</v>
      </c>
      <c r="C21" s="77" t="s">
        <v>26</v>
      </c>
      <c r="D21" s="165">
        <v>73</v>
      </c>
      <c r="E21" s="160">
        <v>23</v>
      </c>
      <c r="F21" s="161">
        <v>28</v>
      </c>
      <c r="G21" s="164">
        <v>576</v>
      </c>
      <c r="H21" s="160">
        <v>26</v>
      </c>
      <c r="I21" s="163">
        <v>25</v>
      </c>
      <c r="J21" s="159"/>
      <c r="K21" s="160"/>
      <c r="L21" s="161"/>
      <c r="M21" s="162">
        <v>30</v>
      </c>
      <c r="N21" s="160">
        <v>15</v>
      </c>
      <c r="O21" s="161">
        <v>36</v>
      </c>
      <c r="P21" s="159">
        <v>8</v>
      </c>
      <c r="Q21" s="160">
        <v>6</v>
      </c>
      <c r="R21" s="161">
        <v>45</v>
      </c>
      <c r="S21" s="165"/>
      <c r="T21" s="160"/>
      <c r="U21" s="163"/>
      <c r="V21" s="159">
        <v>255</v>
      </c>
      <c r="W21" s="160">
        <v>27</v>
      </c>
      <c r="X21" s="161">
        <v>24</v>
      </c>
      <c r="Y21" s="193"/>
      <c r="Z21" s="194"/>
      <c r="AA21" s="195"/>
      <c r="AB21" s="214" t="s">
        <v>88</v>
      </c>
      <c r="AC21" s="153">
        <v>0</v>
      </c>
      <c r="AD21" s="154">
        <v>0</v>
      </c>
      <c r="AE21" s="164">
        <v>15</v>
      </c>
      <c r="AF21" s="160">
        <v>1</v>
      </c>
      <c r="AG21" s="163">
        <v>50</v>
      </c>
      <c r="AH21" s="128">
        <f t="shared" si="0"/>
        <v>208</v>
      </c>
    </row>
    <row r="22" spans="1:35" ht="13.5" thickBot="1" x14ac:dyDescent="0.25">
      <c r="A22" s="296"/>
      <c r="B22" s="130" t="s">
        <v>81</v>
      </c>
      <c r="C22" s="138" t="s">
        <v>26</v>
      </c>
      <c r="D22" s="215">
        <v>67</v>
      </c>
      <c r="E22" s="178">
        <v>27</v>
      </c>
      <c r="F22" s="179">
        <v>24</v>
      </c>
      <c r="G22" s="184">
        <v>529</v>
      </c>
      <c r="H22" s="178">
        <v>32</v>
      </c>
      <c r="I22" s="185">
        <v>19</v>
      </c>
      <c r="J22" s="177"/>
      <c r="K22" s="178"/>
      <c r="L22" s="179"/>
      <c r="M22" s="216">
        <v>23</v>
      </c>
      <c r="N22" s="178">
        <v>19</v>
      </c>
      <c r="O22" s="185">
        <v>32</v>
      </c>
      <c r="P22" s="215">
        <v>2</v>
      </c>
      <c r="Q22" s="178">
        <v>29</v>
      </c>
      <c r="R22" s="179">
        <v>22</v>
      </c>
      <c r="S22" s="217"/>
      <c r="T22" s="178"/>
      <c r="U22" s="185"/>
      <c r="V22" s="218">
        <v>238</v>
      </c>
      <c r="W22" s="178">
        <v>29</v>
      </c>
      <c r="X22" s="179">
        <v>22</v>
      </c>
      <c r="Y22" s="219"/>
      <c r="Z22" s="220"/>
      <c r="AA22" s="221"/>
      <c r="AB22" s="181"/>
      <c r="AC22" s="182"/>
      <c r="AD22" s="183"/>
      <c r="AE22" s="217">
        <v>12</v>
      </c>
      <c r="AF22" s="178">
        <v>14</v>
      </c>
      <c r="AG22" s="185">
        <v>37</v>
      </c>
      <c r="AH22" s="132">
        <f t="shared" si="0"/>
        <v>156</v>
      </c>
      <c r="AI22" s="133">
        <f>SUM(AH20:AH22)</f>
        <v>452</v>
      </c>
    </row>
    <row r="23" spans="1:35" ht="13.5" thickTop="1" x14ac:dyDescent="0.2">
      <c r="A23" s="294">
        <v>7</v>
      </c>
      <c r="B23" s="71" t="s">
        <v>89</v>
      </c>
      <c r="C23" s="80" t="s">
        <v>24</v>
      </c>
      <c r="D23" s="165"/>
      <c r="E23" s="160"/>
      <c r="F23" s="161"/>
      <c r="G23" s="164"/>
      <c r="H23" s="160"/>
      <c r="I23" s="163"/>
      <c r="J23" s="159"/>
      <c r="K23" s="160"/>
      <c r="L23" s="161"/>
      <c r="M23" s="162"/>
      <c r="N23" s="160"/>
      <c r="O23" s="161"/>
      <c r="P23" s="165"/>
      <c r="Q23" s="160"/>
      <c r="R23" s="161"/>
      <c r="S23" s="165"/>
      <c r="T23" s="160"/>
      <c r="U23" s="163"/>
      <c r="V23" s="192">
        <v>304</v>
      </c>
      <c r="W23" s="160">
        <v>10</v>
      </c>
      <c r="X23" s="161">
        <v>41</v>
      </c>
      <c r="Y23" s="193"/>
      <c r="Z23" s="194"/>
      <c r="AA23" s="195"/>
      <c r="AB23" s="186"/>
      <c r="AC23" s="187"/>
      <c r="AD23" s="188"/>
      <c r="AE23" s="164"/>
      <c r="AF23" s="160"/>
      <c r="AG23" s="163"/>
      <c r="AH23" s="129">
        <f t="shared" si="0"/>
        <v>41</v>
      </c>
    </row>
    <row r="24" spans="1:35" ht="12.75" x14ac:dyDescent="0.2">
      <c r="A24" s="295"/>
      <c r="B24" s="71" t="s">
        <v>71</v>
      </c>
      <c r="C24" s="76" t="s">
        <v>24</v>
      </c>
      <c r="D24" s="152"/>
      <c r="E24" s="153"/>
      <c r="F24" s="154"/>
      <c r="G24" s="155"/>
      <c r="H24" s="153"/>
      <c r="I24" s="156"/>
      <c r="J24" s="157"/>
      <c r="K24" s="153"/>
      <c r="L24" s="154"/>
      <c r="M24" s="158"/>
      <c r="N24" s="153"/>
      <c r="O24" s="156"/>
      <c r="P24" s="157">
        <v>1</v>
      </c>
      <c r="Q24" s="153">
        <v>32</v>
      </c>
      <c r="R24" s="154">
        <v>19</v>
      </c>
      <c r="S24" s="196"/>
      <c r="T24" s="153"/>
      <c r="U24" s="156"/>
      <c r="V24" s="157">
        <v>291</v>
      </c>
      <c r="W24" s="153">
        <v>15</v>
      </c>
      <c r="X24" s="154">
        <v>36</v>
      </c>
      <c r="Y24" s="198">
        <v>27</v>
      </c>
      <c r="Z24" s="199">
        <v>15</v>
      </c>
      <c r="AA24" s="200">
        <v>36</v>
      </c>
      <c r="AB24" s="167"/>
      <c r="AC24" s="168"/>
      <c r="AD24" s="169"/>
      <c r="AE24" s="164">
        <v>15</v>
      </c>
      <c r="AF24" s="160">
        <v>4</v>
      </c>
      <c r="AG24" s="163">
        <v>47</v>
      </c>
      <c r="AH24" s="128">
        <f t="shared" si="0"/>
        <v>138</v>
      </c>
    </row>
    <row r="25" spans="1:35" ht="12.75" x14ac:dyDescent="0.2">
      <c r="A25" s="295"/>
      <c r="B25" s="71" t="s">
        <v>46</v>
      </c>
      <c r="C25" s="76" t="s">
        <v>24</v>
      </c>
      <c r="D25" s="152">
        <v>101</v>
      </c>
      <c r="E25" s="153">
        <v>5</v>
      </c>
      <c r="F25" s="154">
        <v>46</v>
      </c>
      <c r="G25" s="155">
        <v>677</v>
      </c>
      <c r="H25" s="153">
        <v>10</v>
      </c>
      <c r="I25" s="156">
        <v>41</v>
      </c>
      <c r="J25" s="157"/>
      <c r="K25" s="153"/>
      <c r="L25" s="154"/>
      <c r="M25" s="158"/>
      <c r="N25" s="153"/>
      <c r="O25" s="156"/>
      <c r="P25" s="157">
        <v>5</v>
      </c>
      <c r="Q25" s="153">
        <v>17</v>
      </c>
      <c r="R25" s="154">
        <v>34</v>
      </c>
      <c r="S25" s="196"/>
      <c r="T25" s="153"/>
      <c r="U25" s="156"/>
      <c r="V25" s="197"/>
      <c r="W25" s="153"/>
      <c r="X25" s="154"/>
      <c r="Y25" s="198"/>
      <c r="Z25" s="199"/>
      <c r="AA25" s="200"/>
      <c r="AB25" s="167"/>
      <c r="AC25" s="168"/>
      <c r="AD25" s="169"/>
      <c r="AE25" s="164">
        <v>15</v>
      </c>
      <c r="AF25" s="160">
        <v>2</v>
      </c>
      <c r="AG25" s="163">
        <v>49</v>
      </c>
      <c r="AH25" s="128">
        <f t="shared" si="0"/>
        <v>170</v>
      </c>
    </row>
    <row r="26" spans="1:35" ht="13.5" thickBot="1" x14ac:dyDescent="0.25">
      <c r="A26" s="295"/>
      <c r="B26" s="71" t="s">
        <v>74</v>
      </c>
      <c r="C26" s="80" t="s">
        <v>24</v>
      </c>
      <c r="D26" s="165"/>
      <c r="E26" s="160"/>
      <c r="F26" s="161"/>
      <c r="G26" s="164"/>
      <c r="H26" s="160"/>
      <c r="I26" s="163"/>
      <c r="J26" s="159"/>
      <c r="K26" s="160"/>
      <c r="L26" s="161"/>
      <c r="M26" s="201"/>
      <c r="N26" s="160"/>
      <c r="O26" s="163"/>
      <c r="P26" s="165"/>
      <c r="Q26" s="160"/>
      <c r="R26" s="161"/>
      <c r="S26" s="189"/>
      <c r="T26" s="160"/>
      <c r="U26" s="163"/>
      <c r="V26" s="192"/>
      <c r="W26" s="160"/>
      <c r="X26" s="161"/>
      <c r="Y26" s="193"/>
      <c r="Z26" s="194"/>
      <c r="AA26" s="195"/>
      <c r="AB26" s="167"/>
      <c r="AC26" s="168"/>
      <c r="AD26" s="169"/>
      <c r="AE26" s="164">
        <v>12</v>
      </c>
      <c r="AF26" s="160">
        <v>14</v>
      </c>
      <c r="AG26" s="163">
        <v>37</v>
      </c>
      <c r="AH26" s="128">
        <f t="shared" si="0"/>
        <v>37</v>
      </c>
    </row>
    <row r="27" spans="1:35" ht="13.5" thickBot="1" x14ac:dyDescent="0.25">
      <c r="A27" s="296"/>
      <c r="B27" s="130" t="s">
        <v>50</v>
      </c>
      <c r="C27" s="134" t="s">
        <v>24</v>
      </c>
      <c r="D27" s="170">
        <v>95</v>
      </c>
      <c r="E27" s="171">
        <v>11</v>
      </c>
      <c r="F27" s="172">
        <v>40</v>
      </c>
      <c r="G27" s="173">
        <v>716</v>
      </c>
      <c r="H27" s="171">
        <v>3</v>
      </c>
      <c r="I27" s="174">
        <v>48</v>
      </c>
      <c r="J27" s="175"/>
      <c r="K27" s="171"/>
      <c r="L27" s="172"/>
      <c r="M27" s="176">
        <v>21</v>
      </c>
      <c r="N27" s="171">
        <v>20</v>
      </c>
      <c r="O27" s="174">
        <v>31</v>
      </c>
      <c r="P27" s="175">
        <v>5</v>
      </c>
      <c r="Q27" s="171">
        <v>17</v>
      </c>
      <c r="R27" s="172">
        <v>34</v>
      </c>
      <c r="S27" s="180"/>
      <c r="T27" s="171"/>
      <c r="U27" s="174"/>
      <c r="V27" s="175">
        <v>301</v>
      </c>
      <c r="W27" s="171">
        <v>11</v>
      </c>
      <c r="X27" s="172">
        <v>40</v>
      </c>
      <c r="Y27" s="222"/>
      <c r="Z27" s="223"/>
      <c r="AA27" s="224"/>
      <c r="AB27" s="181"/>
      <c r="AC27" s="182"/>
      <c r="AD27" s="183"/>
      <c r="AE27" s="184"/>
      <c r="AF27" s="178"/>
      <c r="AG27" s="185"/>
      <c r="AH27" s="132">
        <f t="shared" si="0"/>
        <v>193</v>
      </c>
      <c r="AI27" s="133">
        <f>SUM(AH23:AH27)</f>
        <v>579</v>
      </c>
    </row>
    <row r="28" spans="1:35" ht="14.25" thickTop="1" thickBot="1" x14ac:dyDescent="0.25">
      <c r="A28" s="271">
        <v>13</v>
      </c>
      <c r="B28" s="135" t="s">
        <v>40</v>
      </c>
      <c r="C28" s="136" t="s">
        <v>29</v>
      </c>
      <c r="D28" s="207">
        <v>100</v>
      </c>
      <c r="E28" s="208">
        <v>6</v>
      </c>
      <c r="F28" s="209">
        <v>45</v>
      </c>
      <c r="G28" s="210">
        <v>683</v>
      </c>
      <c r="H28" s="208">
        <v>9</v>
      </c>
      <c r="I28" s="211">
        <v>42</v>
      </c>
      <c r="J28" s="212">
        <v>66</v>
      </c>
      <c r="K28" s="208">
        <v>18</v>
      </c>
      <c r="L28" s="209">
        <v>33</v>
      </c>
      <c r="M28" s="213">
        <v>33.4</v>
      </c>
      <c r="N28" s="208">
        <v>10</v>
      </c>
      <c r="O28" s="211">
        <v>41</v>
      </c>
      <c r="P28" s="212">
        <v>8</v>
      </c>
      <c r="Q28" s="208">
        <v>6</v>
      </c>
      <c r="R28" s="209">
        <v>45</v>
      </c>
      <c r="S28" s="210">
        <v>101</v>
      </c>
      <c r="T28" s="208">
        <v>13</v>
      </c>
      <c r="U28" s="211">
        <v>38</v>
      </c>
      <c r="V28" s="212">
        <v>330</v>
      </c>
      <c r="W28" s="208">
        <v>7</v>
      </c>
      <c r="X28" s="209">
        <v>44</v>
      </c>
      <c r="Y28" s="210">
        <v>41</v>
      </c>
      <c r="Z28" s="208">
        <v>4</v>
      </c>
      <c r="AA28" s="211">
        <v>47</v>
      </c>
      <c r="AB28" s="212">
        <v>32</v>
      </c>
      <c r="AC28" s="208">
        <v>11</v>
      </c>
      <c r="AD28" s="209">
        <v>40</v>
      </c>
      <c r="AE28" s="210">
        <v>10</v>
      </c>
      <c r="AF28" s="208">
        <v>23</v>
      </c>
      <c r="AG28" s="211">
        <v>28</v>
      </c>
      <c r="AH28" s="137">
        <f t="shared" si="0"/>
        <v>403</v>
      </c>
      <c r="AI28" s="270">
        <f>SUM(AH28)</f>
        <v>403</v>
      </c>
    </row>
    <row r="29" spans="1:35" ht="13.5" thickTop="1" x14ac:dyDescent="0.2">
      <c r="A29" s="301">
        <v>3</v>
      </c>
      <c r="B29" s="71" t="s">
        <v>67</v>
      </c>
      <c r="C29" s="80" t="s">
        <v>19</v>
      </c>
      <c r="D29" s="165">
        <v>70</v>
      </c>
      <c r="E29" s="160">
        <v>26</v>
      </c>
      <c r="F29" s="161">
        <v>25</v>
      </c>
      <c r="G29" s="164">
        <v>561</v>
      </c>
      <c r="H29" s="160">
        <v>29</v>
      </c>
      <c r="I29" s="163">
        <v>22</v>
      </c>
      <c r="J29" s="159">
        <v>76</v>
      </c>
      <c r="K29" s="160">
        <v>15</v>
      </c>
      <c r="L29" s="161">
        <v>36</v>
      </c>
      <c r="M29" s="201">
        <v>31.4</v>
      </c>
      <c r="N29" s="160">
        <v>12</v>
      </c>
      <c r="O29" s="163">
        <v>39</v>
      </c>
      <c r="P29" s="159">
        <v>4</v>
      </c>
      <c r="Q29" s="160">
        <v>23</v>
      </c>
      <c r="R29" s="161">
        <v>28</v>
      </c>
      <c r="S29" s="164">
        <v>196</v>
      </c>
      <c r="T29" s="160">
        <v>3</v>
      </c>
      <c r="U29" s="163">
        <v>48</v>
      </c>
      <c r="V29" s="159">
        <v>332</v>
      </c>
      <c r="W29" s="160">
        <v>6</v>
      </c>
      <c r="X29" s="161">
        <v>45</v>
      </c>
      <c r="Y29" s="164">
        <v>33</v>
      </c>
      <c r="Z29" s="160">
        <v>11</v>
      </c>
      <c r="AA29" s="163">
        <v>40</v>
      </c>
      <c r="AB29" s="159">
        <v>50</v>
      </c>
      <c r="AC29" s="160">
        <v>5</v>
      </c>
      <c r="AD29" s="161">
        <v>46</v>
      </c>
      <c r="AE29" s="164">
        <v>13</v>
      </c>
      <c r="AF29" s="160">
        <v>6</v>
      </c>
      <c r="AG29" s="163">
        <v>45</v>
      </c>
      <c r="AH29" s="129">
        <f t="shared" si="0"/>
        <v>374</v>
      </c>
    </row>
    <row r="30" spans="1:35" ht="12.75" x14ac:dyDescent="0.2">
      <c r="A30" s="299"/>
      <c r="B30" s="71" t="s">
        <v>51</v>
      </c>
      <c r="C30" s="76" t="s">
        <v>19</v>
      </c>
      <c r="D30" s="152"/>
      <c r="E30" s="153"/>
      <c r="F30" s="154"/>
      <c r="G30" s="155"/>
      <c r="H30" s="153"/>
      <c r="I30" s="156"/>
      <c r="J30" s="157"/>
      <c r="K30" s="153"/>
      <c r="L30" s="154"/>
      <c r="M30" s="162"/>
      <c r="N30" s="160"/>
      <c r="O30" s="161"/>
      <c r="P30" s="165"/>
      <c r="Q30" s="160"/>
      <c r="R30" s="161"/>
      <c r="S30" s="155">
        <v>146</v>
      </c>
      <c r="T30" s="153">
        <v>8</v>
      </c>
      <c r="U30" s="156">
        <v>43</v>
      </c>
      <c r="V30" s="192"/>
      <c r="W30" s="160"/>
      <c r="X30" s="161"/>
      <c r="Y30" s="198"/>
      <c r="Z30" s="199"/>
      <c r="AA30" s="200"/>
      <c r="AB30" s="167"/>
      <c r="AC30" s="168"/>
      <c r="AD30" s="169"/>
      <c r="AE30" s="189"/>
      <c r="AF30" s="160"/>
      <c r="AG30" s="163"/>
      <c r="AH30" s="128">
        <f t="shared" si="0"/>
        <v>43</v>
      </c>
    </row>
    <row r="31" spans="1:35" ht="12.75" x14ac:dyDescent="0.2">
      <c r="A31" s="299"/>
      <c r="B31" s="71" t="s">
        <v>42</v>
      </c>
      <c r="C31" s="76" t="s">
        <v>19</v>
      </c>
      <c r="D31" s="152"/>
      <c r="E31" s="153"/>
      <c r="F31" s="154"/>
      <c r="G31" s="155">
        <v>475</v>
      </c>
      <c r="H31" s="153">
        <v>35</v>
      </c>
      <c r="I31" s="156">
        <v>16</v>
      </c>
      <c r="J31" s="159">
        <v>93</v>
      </c>
      <c r="K31" s="160">
        <v>8</v>
      </c>
      <c r="L31" s="161">
        <v>43</v>
      </c>
      <c r="M31" s="162">
        <v>28.4</v>
      </c>
      <c r="N31" s="160">
        <v>16</v>
      </c>
      <c r="O31" s="161">
        <v>35</v>
      </c>
      <c r="P31" s="159">
        <v>3</v>
      </c>
      <c r="Q31" s="160">
        <v>27</v>
      </c>
      <c r="R31" s="161">
        <v>24</v>
      </c>
      <c r="S31" s="159">
        <v>82</v>
      </c>
      <c r="T31" s="160">
        <v>15</v>
      </c>
      <c r="U31" s="163">
        <v>36</v>
      </c>
      <c r="V31" s="159">
        <v>266</v>
      </c>
      <c r="W31" s="160">
        <v>25</v>
      </c>
      <c r="X31" s="161">
        <v>26</v>
      </c>
      <c r="Y31" s="164">
        <v>23</v>
      </c>
      <c r="Z31" s="160">
        <v>18</v>
      </c>
      <c r="AA31" s="163">
        <v>33</v>
      </c>
      <c r="AB31" s="157">
        <v>66</v>
      </c>
      <c r="AC31" s="153">
        <v>2</v>
      </c>
      <c r="AD31" s="154">
        <v>49</v>
      </c>
      <c r="AE31" s="164">
        <v>13</v>
      </c>
      <c r="AF31" s="160">
        <v>6</v>
      </c>
      <c r="AG31" s="163">
        <v>45</v>
      </c>
      <c r="AH31" s="128">
        <f t="shared" si="0"/>
        <v>307</v>
      </c>
    </row>
    <row r="32" spans="1:35" ht="12.75" x14ac:dyDescent="0.2">
      <c r="A32" s="299"/>
      <c r="B32" s="71" t="s">
        <v>77</v>
      </c>
      <c r="C32" s="76" t="s">
        <v>19</v>
      </c>
      <c r="D32" s="152">
        <v>104</v>
      </c>
      <c r="E32" s="153">
        <v>2</v>
      </c>
      <c r="F32" s="154">
        <v>49</v>
      </c>
      <c r="G32" s="155"/>
      <c r="H32" s="153"/>
      <c r="I32" s="156"/>
      <c r="J32" s="157"/>
      <c r="K32" s="153"/>
      <c r="L32" s="154"/>
      <c r="M32" s="158"/>
      <c r="N32" s="153"/>
      <c r="O32" s="156"/>
      <c r="P32" s="165"/>
      <c r="Q32" s="160"/>
      <c r="R32" s="161"/>
      <c r="S32" s="196"/>
      <c r="T32" s="153"/>
      <c r="U32" s="156"/>
      <c r="V32" s="192"/>
      <c r="W32" s="160"/>
      <c r="X32" s="161"/>
      <c r="Y32" s="193"/>
      <c r="Z32" s="194"/>
      <c r="AA32" s="195"/>
      <c r="AB32" s="167"/>
      <c r="AC32" s="168"/>
      <c r="AD32" s="169"/>
      <c r="AE32" s="189"/>
      <c r="AF32" s="160"/>
      <c r="AG32" s="163"/>
      <c r="AH32" s="128">
        <f t="shared" si="0"/>
        <v>49</v>
      </c>
    </row>
    <row r="33" spans="1:35" ht="13.5" thickBot="1" x14ac:dyDescent="0.25">
      <c r="A33" s="299"/>
      <c r="B33" s="71" t="s">
        <v>78</v>
      </c>
      <c r="C33" s="79" t="s">
        <v>19</v>
      </c>
      <c r="D33" s="152">
        <v>102</v>
      </c>
      <c r="E33" s="153">
        <v>4</v>
      </c>
      <c r="F33" s="154">
        <v>47</v>
      </c>
      <c r="G33" s="155">
        <v>619</v>
      </c>
      <c r="H33" s="153">
        <v>22</v>
      </c>
      <c r="I33" s="156">
        <v>29</v>
      </c>
      <c r="J33" s="159"/>
      <c r="K33" s="160"/>
      <c r="L33" s="161"/>
      <c r="M33" s="158"/>
      <c r="N33" s="153"/>
      <c r="O33" s="156"/>
      <c r="P33" s="165"/>
      <c r="Q33" s="160"/>
      <c r="R33" s="161"/>
      <c r="S33" s="196"/>
      <c r="T33" s="153"/>
      <c r="U33" s="156"/>
      <c r="V33" s="192"/>
      <c r="W33" s="160"/>
      <c r="X33" s="161"/>
      <c r="Y33" s="198"/>
      <c r="Z33" s="199"/>
      <c r="AA33" s="200"/>
      <c r="AB33" s="167"/>
      <c r="AC33" s="168"/>
      <c r="AD33" s="169"/>
      <c r="AE33" s="189"/>
      <c r="AF33" s="160"/>
      <c r="AG33" s="163"/>
      <c r="AH33" s="128">
        <f t="shared" si="0"/>
        <v>76</v>
      </c>
    </row>
    <row r="34" spans="1:35" ht="13.5" thickBot="1" x14ac:dyDescent="0.25">
      <c r="A34" s="300"/>
      <c r="B34" s="130" t="s">
        <v>70</v>
      </c>
      <c r="C34" s="134" t="s">
        <v>19</v>
      </c>
      <c r="D34" s="170"/>
      <c r="E34" s="171"/>
      <c r="F34" s="172"/>
      <c r="G34" s="173"/>
      <c r="H34" s="171"/>
      <c r="I34" s="174"/>
      <c r="J34" s="177"/>
      <c r="K34" s="178"/>
      <c r="L34" s="179"/>
      <c r="M34" s="190"/>
      <c r="N34" s="178"/>
      <c r="O34" s="179"/>
      <c r="P34" s="177">
        <v>7</v>
      </c>
      <c r="Q34" s="178">
        <v>10</v>
      </c>
      <c r="R34" s="179">
        <v>41</v>
      </c>
      <c r="S34" s="215"/>
      <c r="T34" s="178"/>
      <c r="U34" s="185"/>
      <c r="V34" s="218"/>
      <c r="W34" s="178"/>
      <c r="X34" s="179"/>
      <c r="Y34" s="219"/>
      <c r="Z34" s="220"/>
      <c r="AA34" s="221"/>
      <c r="AB34" s="181"/>
      <c r="AC34" s="182"/>
      <c r="AD34" s="183"/>
      <c r="AE34" s="217"/>
      <c r="AF34" s="178"/>
      <c r="AG34" s="185"/>
      <c r="AH34" s="132">
        <f t="shared" si="0"/>
        <v>41</v>
      </c>
      <c r="AI34" s="133">
        <f>SUM(AH29:AH34)</f>
        <v>890</v>
      </c>
    </row>
    <row r="35" spans="1:35" ht="13.5" thickTop="1" x14ac:dyDescent="0.2">
      <c r="A35" s="294">
        <v>9</v>
      </c>
      <c r="B35" s="71" t="s">
        <v>41</v>
      </c>
      <c r="C35" s="80" t="s">
        <v>25</v>
      </c>
      <c r="D35" s="165"/>
      <c r="E35" s="160"/>
      <c r="F35" s="161"/>
      <c r="G35" s="164"/>
      <c r="H35" s="160"/>
      <c r="I35" s="163"/>
      <c r="J35" s="159"/>
      <c r="K35" s="160"/>
      <c r="L35" s="161"/>
      <c r="M35" s="162"/>
      <c r="N35" s="160"/>
      <c r="O35" s="161"/>
      <c r="P35" s="159">
        <v>3</v>
      </c>
      <c r="Q35" s="160">
        <v>27</v>
      </c>
      <c r="R35" s="161">
        <v>24</v>
      </c>
      <c r="S35" s="165"/>
      <c r="T35" s="160"/>
      <c r="U35" s="163"/>
      <c r="V35" s="159">
        <v>326</v>
      </c>
      <c r="W35" s="160">
        <v>8</v>
      </c>
      <c r="X35" s="161">
        <v>43</v>
      </c>
      <c r="Y35" s="193"/>
      <c r="Z35" s="194"/>
      <c r="AA35" s="195"/>
      <c r="AB35" s="186"/>
      <c r="AC35" s="187"/>
      <c r="AD35" s="188"/>
      <c r="AE35" s="164">
        <v>7</v>
      </c>
      <c r="AF35" s="160">
        <v>33</v>
      </c>
      <c r="AG35" s="163">
        <v>18</v>
      </c>
      <c r="AH35" s="129">
        <f t="shared" si="0"/>
        <v>85</v>
      </c>
    </row>
    <row r="36" spans="1:35" ht="13.5" thickBot="1" x14ac:dyDescent="0.25">
      <c r="A36" s="295"/>
      <c r="B36" s="71" t="s">
        <v>66</v>
      </c>
      <c r="C36" s="79" t="s">
        <v>25</v>
      </c>
      <c r="D36" s="152">
        <v>81</v>
      </c>
      <c r="E36" s="153">
        <v>19</v>
      </c>
      <c r="F36" s="154">
        <v>32</v>
      </c>
      <c r="G36" s="155">
        <v>610</v>
      </c>
      <c r="H36" s="153">
        <v>23</v>
      </c>
      <c r="I36" s="156">
        <v>28</v>
      </c>
      <c r="J36" s="157">
        <v>100</v>
      </c>
      <c r="K36" s="153">
        <v>5</v>
      </c>
      <c r="L36" s="154">
        <v>46</v>
      </c>
      <c r="M36" s="158">
        <v>43.4</v>
      </c>
      <c r="N36" s="153">
        <v>2</v>
      </c>
      <c r="O36" s="156">
        <v>49</v>
      </c>
      <c r="P36" s="159">
        <v>7</v>
      </c>
      <c r="Q36" s="160">
        <v>10</v>
      </c>
      <c r="R36" s="161">
        <v>41</v>
      </c>
      <c r="S36" s="155">
        <v>130</v>
      </c>
      <c r="T36" s="153">
        <v>10</v>
      </c>
      <c r="U36" s="156">
        <v>41</v>
      </c>
      <c r="V36" s="159">
        <v>293</v>
      </c>
      <c r="W36" s="160">
        <v>14</v>
      </c>
      <c r="X36" s="161">
        <v>37</v>
      </c>
      <c r="Y36" s="164">
        <v>45</v>
      </c>
      <c r="Z36" s="160">
        <v>2</v>
      </c>
      <c r="AA36" s="163">
        <v>49</v>
      </c>
      <c r="AB36" s="157">
        <v>33</v>
      </c>
      <c r="AC36" s="153">
        <v>10</v>
      </c>
      <c r="AD36" s="154">
        <v>41</v>
      </c>
      <c r="AE36" s="155">
        <v>12</v>
      </c>
      <c r="AF36" s="153">
        <v>14</v>
      </c>
      <c r="AG36" s="156">
        <v>37</v>
      </c>
      <c r="AH36" s="128">
        <f t="shared" ref="AH36:AH57" si="1">SUM(F36+I36+L36+O36+R36+U36+X36+AA36+AD36+AG36)</f>
        <v>401</v>
      </c>
    </row>
    <row r="37" spans="1:35" ht="13.5" thickBot="1" x14ac:dyDescent="0.25">
      <c r="A37" s="296"/>
      <c r="B37" s="130" t="s">
        <v>37</v>
      </c>
      <c r="C37" s="134" t="s">
        <v>25</v>
      </c>
      <c r="D37" s="170"/>
      <c r="E37" s="171"/>
      <c r="F37" s="172"/>
      <c r="G37" s="173"/>
      <c r="H37" s="171"/>
      <c r="I37" s="174"/>
      <c r="J37" s="177"/>
      <c r="K37" s="178"/>
      <c r="L37" s="179"/>
      <c r="M37" s="225"/>
      <c r="N37" s="178"/>
      <c r="O37" s="179"/>
      <c r="P37" s="177">
        <v>11</v>
      </c>
      <c r="Q37" s="178">
        <v>2</v>
      </c>
      <c r="R37" s="179">
        <v>49</v>
      </c>
      <c r="S37" s="215"/>
      <c r="T37" s="178"/>
      <c r="U37" s="185"/>
      <c r="V37" s="218"/>
      <c r="W37" s="178"/>
      <c r="X37" s="179"/>
      <c r="Y37" s="219"/>
      <c r="Z37" s="220"/>
      <c r="AA37" s="221"/>
      <c r="AB37" s="181"/>
      <c r="AC37" s="182"/>
      <c r="AD37" s="183"/>
      <c r="AE37" s="217"/>
      <c r="AF37" s="178"/>
      <c r="AG37" s="185"/>
      <c r="AH37" s="132">
        <f t="shared" si="1"/>
        <v>49</v>
      </c>
      <c r="AI37" s="133">
        <f>SUM(AH35:AH37)</f>
        <v>535</v>
      </c>
    </row>
    <row r="38" spans="1:35" ht="14.25" thickTop="1" thickBot="1" x14ac:dyDescent="0.25">
      <c r="A38" s="271">
        <v>10</v>
      </c>
      <c r="B38" s="135" t="s">
        <v>44</v>
      </c>
      <c r="C38" s="139" t="s">
        <v>30</v>
      </c>
      <c r="D38" s="207">
        <v>103</v>
      </c>
      <c r="E38" s="208">
        <v>3</v>
      </c>
      <c r="F38" s="209">
        <v>48</v>
      </c>
      <c r="G38" s="210">
        <v>728</v>
      </c>
      <c r="H38" s="208">
        <v>1</v>
      </c>
      <c r="I38" s="211">
        <v>50</v>
      </c>
      <c r="J38" s="226">
        <v>83</v>
      </c>
      <c r="K38" s="227">
        <v>13</v>
      </c>
      <c r="L38" s="228">
        <v>38</v>
      </c>
      <c r="M38" s="213">
        <v>40.4</v>
      </c>
      <c r="N38" s="208">
        <v>3</v>
      </c>
      <c r="O38" s="211">
        <v>48</v>
      </c>
      <c r="P38" s="212">
        <v>8</v>
      </c>
      <c r="Q38" s="208">
        <v>6</v>
      </c>
      <c r="R38" s="209">
        <v>45</v>
      </c>
      <c r="S38" s="210">
        <v>113</v>
      </c>
      <c r="T38" s="208">
        <v>12</v>
      </c>
      <c r="U38" s="211">
        <v>39</v>
      </c>
      <c r="V38" s="212">
        <v>341</v>
      </c>
      <c r="W38" s="208">
        <v>2</v>
      </c>
      <c r="X38" s="209">
        <v>49</v>
      </c>
      <c r="Y38" s="210">
        <v>43</v>
      </c>
      <c r="Z38" s="208">
        <v>3</v>
      </c>
      <c r="AA38" s="211">
        <v>48</v>
      </c>
      <c r="AB38" s="212">
        <v>71</v>
      </c>
      <c r="AC38" s="208">
        <v>1</v>
      </c>
      <c r="AD38" s="209">
        <v>50</v>
      </c>
      <c r="AE38" s="210">
        <v>13</v>
      </c>
      <c r="AF38" s="208">
        <v>6</v>
      </c>
      <c r="AG38" s="211">
        <v>45</v>
      </c>
      <c r="AH38" s="137">
        <f t="shared" si="1"/>
        <v>460</v>
      </c>
      <c r="AI38" s="270">
        <f>SUM(AH38)</f>
        <v>460</v>
      </c>
    </row>
    <row r="39" spans="1:35" ht="13.5" thickTop="1" x14ac:dyDescent="0.2">
      <c r="A39" s="294">
        <v>6</v>
      </c>
      <c r="B39" s="71" t="s">
        <v>56</v>
      </c>
      <c r="C39" s="80" t="s">
        <v>21</v>
      </c>
      <c r="D39" s="165"/>
      <c r="E39" s="160"/>
      <c r="F39" s="161"/>
      <c r="G39" s="164"/>
      <c r="H39" s="160"/>
      <c r="I39" s="163"/>
      <c r="J39" s="159"/>
      <c r="K39" s="160"/>
      <c r="L39" s="161"/>
      <c r="M39" s="201"/>
      <c r="N39" s="160"/>
      <c r="O39" s="163"/>
      <c r="P39" s="165"/>
      <c r="Q39" s="160"/>
      <c r="R39" s="161"/>
      <c r="S39" s="189"/>
      <c r="T39" s="160"/>
      <c r="U39" s="163"/>
      <c r="V39" s="192"/>
      <c r="W39" s="160"/>
      <c r="X39" s="161"/>
      <c r="Y39" s="193"/>
      <c r="Z39" s="194"/>
      <c r="AA39" s="195"/>
      <c r="AB39" s="186"/>
      <c r="AC39" s="187"/>
      <c r="AD39" s="188"/>
      <c r="AE39" s="164">
        <v>13</v>
      </c>
      <c r="AF39" s="160">
        <v>6</v>
      </c>
      <c r="AG39" s="163">
        <v>45</v>
      </c>
      <c r="AH39" s="129">
        <f t="shared" si="1"/>
        <v>45</v>
      </c>
    </row>
    <row r="40" spans="1:35" ht="12.75" x14ac:dyDescent="0.2">
      <c r="A40" s="295"/>
      <c r="B40" s="71" t="s">
        <v>85</v>
      </c>
      <c r="C40" s="76" t="s">
        <v>21</v>
      </c>
      <c r="D40" s="152"/>
      <c r="E40" s="153"/>
      <c r="F40" s="154"/>
      <c r="G40" s="155">
        <v>659</v>
      </c>
      <c r="H40" s="153">
        <v>14</v>
      </c>
      <c r="I40" s="156">
        <v>37</v>
      </c>
      <c r="J40" s="159"/>
      <c r="K40" s="160"/>
      <c r="L40" s="161"/>
      <c r="M40" s="162"/>
      <c r="N40" s="160"/>
      <c r="O40" s="161"/>
      <c r="P40" s="165"/>
      <c r="Q40" s="160"/>
      <c r="R40" s="161"/>
      <c r="S40" s="165"/>
      <c r="T40" s="160"/>
      <c r="U40" s="163"/>
      <c r="V40" s="192"/>
      <c r="W40" s="160"/>
      <c r="X40" s="161"/>
      <c r="Y40" s="193"/>
      <c r="Z40" s="194"/>
      <c r="AA40" s="195"/>
      <c r="AB40" s="167"/>
      <c r="AC40" s="168"/>
      <c r="AD40" s="169"/>
      <c r="AE40" s="189"/>
      <c r="AF40" s="160"/>
      <c r="AG40" s="163"/>
      <c r="AH40" s="128">
        <f t="shared" si="1"/>
        <v>37</v>
      </c>
    </row>
    <row r="41" spans="1:35" ht="12.75" x14ac:dyDescent="0.2">
      <c r="A41" s="295"/>
      <c r="B41" s="71" t="s">
        <v>86</v>
      </c>
      <c r="C41" s="79" t="s">
        <v>21</v>
      </c>
      <c r="D41" s="152"/>
      <c r="E41" s="153"/>
      <c r="F41" s="154"/>
      <c r="G41" s="155">
        <v>537</v>
      </c>
      <c r="H41" s="153">
        <v>31</v>
      </c>
      <c r="I41" s="156">
        <v>20</v>
      </c>
      <c r="J41" s="159"/>
      <c r="K41" s="160"/>
      <c r="L41" s="161"/>
      <c r="M41" s="162"/>
      <c r="N41" s="160"/>
      <c r="O41" s="161"/>
      <c r="P41" s="165"/>
      <c r="Q41" s="160"/>
      <c r="R41" s="161"/>
      <c r="S41" s="165"/>
      <c r="T41" s="160"/>
      <c r="U41" s="163"/>
      <c r="V41" s="192"/>
      <c r="W41" s="160"/>
      <c r="X41" s="161"/>
      <c r="Y41" s="193"/>
      <c r="Z41" s="194"/>
      <c r="AA41" s="195"/>
      <c r="AB41" s="167"/>
      <c r="AC41" s="168"/>
      <c r="AD41" s="169"/>
      <c r="AE41" s="189"/>
      <c r="AF41" s="160"/>
      <c r="AG41" s="163"/>
      <c r="AH41" s="128">
        <f t="shared" si="1"/>
        <v>20</v>
      </c>
    </row>
    <row r="42" spans="1:35" ht="12.75" x14ac:dyDescent="0.2">
      <c r="A42" s="295"/>
      <c r="B42" s="71" t="s">
        <v>87</v>
      </c>
      <c r="C42" s="76" t="s">
        <v>21</v>
      </c>
      <c r="D42" s="152"/>
      <c r="E42" s="153"/>
      <c r="F42" s="154"/>
      <c r="G42" s="155"/>
      <c r="H42" s="153"/>
      <c r="I42" s="156"/>
      <c r="J42" s="157"/>
      <c r="K42" s="153"/>
      <c r="L42" s="154"/>
      <c r="M42" s="158"/>
      <c r="N42" s="153"/>
      <c r="O42" s="156"/>
      <c r="P42" s="152"/>
      <c r="Q42" s="153"/>
      <c r="R42" s="154"/>
      <c r="S42" s="196"/>
      <c r="T42" s="153"/>
      <c r="U42" s="156"/>
      <c r="V42" s="197"/>
      <c r="W42" s="153"/>
      <c r="X42" s="154"/>
      <c r="Y42" s="198"/>
      <c r="Z42" s="199"/>
      <c r="AA42" s="200"/>
      <c r="AB42" s="167"/>
      <c r="AC42" s="168"/>
      <c r="AD42" s="169"/>
      <c r="AE42" s="189"/>
      <c r="AF42" s="160"/>
      <c r="AG42" s="163"/>
      <c r="AH42" s="128">
        <f t="shared" si="1"/>
        <v>0</v>
      </c>
    </row>
    <row r="43" spans="1:35" ht="12.75" x14ac:dyDescent="0.2">
      <c r="A43" s="295"/>
      <c r="B43" s="71" t="s">
        <v>75</v>
      </c>
      <c r="C43" s="79" t="s">
        <v>21</v>
      </c>
      <c r="D43" s="152"/>
      <c r="E43" s="153"/>
      <c r="F43" s="154"/>
      <c r="G43" s="155"/>
      <c r="H43" s="153"/>
      <c r="I43" s="156"/>
      <c r="J43" s="157"/>
      <c r="K43" s="153"/>
      <c r="L43" s="154"/>
      <c r="M43" s="158"/>
      <c r="N43" s="153"/>
      <c r="O43" s="156"/>
      <c r="P43" s="152"/>
      <c r="Q43" s="153"/>
      <c r="R43" s="154"/>
      <c r="S43" s="196"/>
      <c r="T43" s="153"/>
      <c r="U43" s="156"/>
      <c r="V43" s="197"/>
      <c r="W43" s="153"/>
      <c r="X43" s="154"/>
      <c r="Y43" s="198"/>
      <c r="Z43" s="199"/>
      <c r="AA43" s="200"/>
      <c r="AB43" s="167"/>
      <c r="AC43" s="168"/>
      <c r="AD43" s="169"/>
      <c r="AE43" s="164">
        <v>13</v>
      </c>
      <c r="AF43" s="160">
        <v>6</v>
      </c>
      <c r="AG43" s="163">
        <v>45</v>
      </c>
      <c r="AH43" s="128">
        <f t="shared" si="1"/>
        <v>45</v>
      </c>
    </row>
    <row r="44" spans="1:35" ht="12.75" x14ac:dyDescent="0.2">
      <c r="A44" s="295"/>
      <c r="B44" s="71" t="s">
        <v>57</v>
      </c>
      <c r="C44" s="79" t="s">
        <v>21</v>
      </c>
      <c r="D44" s="152"/>
      <c r="E44" s="153"/>
      <c r="F44" s="154"/>
      <c r="G44" s="155"/>
      <c r="H44" s="153"/>
      <c r="I44" s="156"/>
      <c r="J44" s="157"/>
      <c r="K44" s="153"/>
      <c r="L44" s="154"/>
      <c r="M44" s="158"/>
      <c r="N44" s="153"/>
      <c r="O44" s="156"/>
      <c r="P44" s="152"/>
      <c r="Q44" s="153"/>
      <c r="R44" s="154"/>
      <c r="S44" s="196"/>
      <c r="T44" s="153"/>
      <c r="U44" s="156"/>
      <c r="V44" s="197"/>
      <c r="W44" s="153"/>
      <c r="X44" s="154"/>
      <c r="Y44" s="198"/>
      <c r="Z44" s="199"/>
      <c r="AA44" s="200"/>
      <c r="AB44" s="167"/>
      <c r="AC44" s="168"/>
      <c r="AD44" s="169"/>
      <c r="AE44" s="164"/>
      <c r="AF44" s="160"/>
      <c r="AG44" s="163"/>
      <c r="AH44" s="128">
        <f t="shared" si="1"/>
        <v>0</v>
      </c>
    </row>
    <row r="45" spans="1:35" ht="12.75" x14ac:dyDescent="0.2">
      <c r="A45" s="295"/>
      <c r="B45" s="71" t="s">
        <v>58</v>
      </c>
      <c r="C45" s="79" t="s">
        <v>21</v>
      </c>
      <c r="D45" s="152"/>
      <c r="E45" s="153"/>
      <c r="F45" s="154"/>
      <c r="G45" s="155"/>
      <c r="H45" s="153"/>
      <c r="I45" s="156"/>
      <c r="J45" s="157"/>
      <c r="K45" s="153"/>
      <c r="L45" s="154"/>
      <c r="M45" s="158"/>
      <c r="N45" s="153"/>
      <c r="O45" s="156"/>
      <c r="P45" s="152"/>
      <c r="Q45" s="153"/>
      <c r="R45" s="154"/>
      <c r="S45" s="196"/>
      <c r="T45" s="153"/>
      <c r="U45" s="156"/>
      <c r="V45" s="197"/>
      <c r="W45" s="153"/>
      <c r="X45" s="154"/>
      <c r="Y45" s="198"/>
      <c r="Z45" s="199"/>
      <c r="AA45" s="200"/>
      <c r="AB45" s="167"/>
      <c r="AC45" s="168"/>
      <c r="AD45" s="169"/>
      <c r="AE45" s="155"/>
      <c r="AF45" s="153"/>
      <c r="AG45" s="156"/>
      <c r="AH45" s="128">
        <f t="shared" si="1"/>
        <v>0</v>
      </c>
    </row>
    <row r="46" spans="1:35" ht="12.75" x14ac:dyDescent="0.2">
      <c r="A46" s="295"/>
      <c r="B46" s="71" t="s">
        <v>59</v>
      </c>
      <c r="C46" s="76" t="s">
        <v>21</v>
      </c>
      <c r="D46" s="152"/>
      <c r="E46" s="153"/>
      <c r="F46" s="154"/>
      <c r="G46" s="155"/>
      <c r="H46" s="153"/>
      <c r="I46" s="156"/>
      <c r="J46" s="157"/>
      <c r="K46" s="153"/>
      <c r="L46" s="154"/>
      <c r="M46" s="158"/>
      <c r="N46" s="153"/>
      <c r="O46" s="156"/>
      <c r="P46" s="152"/>
      <c r="Q46" s="153"/>
      <c r="R46" s="154"/>
      <c r="S46" s="196"/>
      <c r="T46" s="153"/>
      <c r="U46" s="156"/>
      <c r="V46" s="197"/>
      <c r="W46" s="153"/>
      <c r="X46" s="154"/>
      <c r="Y46" s="198"/>
      <c r="Z46" s="199"/>
      <c r="AA46" s="200"/>
      <c r="AB46" s="167"/>
      <c r="AC46" s="168"/>
      <c r="AD46" s="169"/>
      <c r="AE46" s="155">
        <v>13</v>
      </c>
      <c r="AF46" s="153">
        <v>6</v>
      </c>
      <c r="AG46" s="156">
        <v>45</v>
      </c>
      <c r="AH46" s="128">
        <f t="shared" si="1"/>
        <v>45</v>
      </c>
    </row>
    <row r="47" spans="1:35" ht="13.5" thickBot="1" x14ac:dyDescent="0.25">
      <c r="A47" s="295"/>
      <c r="B47" s="71" t="s">
        <v>55</v>
      </c>
      <c r="C47" s="79" t="s">
        <v>21</v>
      </c>
      <c r="D47" s="152">
        <v>89</v>
      </c>
      <c r="E47" s="153">
        <v>16</v>
      </c>
      <c r="F47" s="154">
        <v>35</v>
      </c>
      <c r="G47" s="155">
        <v>670</v>
      </c>
      <c r="H47" s="153">
        <v>11</v>
      </c>
      <c r="I47" s="156">
        <v>40</v>
      </c>
      <c r="J47" s="157">
        <v>131</v>
      </c>
      <c r="K47" s="153">
        <v>1</v>
      </c>
      <c r="L47" s="154">
        <v>50</v>
      </c>
      <c r="M47" s="158">
        <v>30.2</v>
      </c>
      <c r="N47" s="153">
        <v>14</v>
      </c>
      <c r="O47" s="156">
        <v>37</v>
      </c>
      <c r="P47" s="157">
        <v>12</v>
      </c>
      <c r="Q47" s="153">
        <v>1</v>
      </c>
      <c r="R47" s="154">
        <v>50</v>
      </c>
      <c r="S47" s="155">
        <v>145</v>
      </c>
      <c r="T47" s="153">
        <v>9</v>
      </c>
      <c r="U47" s="156">
        <v>42</v>
      </c>
      <c r="V47" s="157">
        <v>333</v>
      </c>
      <c r="W47" s="153">
        <v>5</v>
      </c>
      <c r="X47" s="154">
        <v>46</v>
      </c>
      <c r="Y47" s="155">
        <v>39</v>
      </c>
      <c r="Z47" s="153">
        <v>7</v>
      </c>
      <c r="AA47" s="156">
        <v>44</v>
      </c>
      <c r="AB47" s="157"/>
      <c r="AC47" s="153"/>
      <c r="AD47" s="154"/>
      <c r="AE47" s="155">
        <v>14</v>
      </c>
      <c r="AF47" s="153">
        <v>3</v>
      </c>
      <c r="AG47" s="156">
        <v>48</v>
      </c>
      <c r="AH47" s="128">
        <f t="shared" si="1"/>
        <v>392</v>
      </c>
    </row>
    <row r="48" spans="1:35" ht="13.5" thickBot="1" x14ac:dyDescent="0.25">
      <c r="A48" s="296"/>
      <c r="B48" s="130" t="s">
        <v>76</v>
      </c>
      <c r="C48" s="134" t="s">
        <v>21</v>
      </c>
      <c r="D48" s="170"/>
      <c r="E48" s="171"/>
      <c r="F48" s="172"/>
      <c r="G48" s="173"/>
      <c r="H48" s="171"/>
      <c r="I48" s="174"/>
      <c r="J48" s="175"/>
      <c r="K48" s="171"/>
      <c r="L48" s="172"/>
      <c r="M48" s="176"/>
      <c r="N48" s="171"/>
      <c r="O48" s="174"/>
      <c r="P48" s="170"/>
      <c r="Q48" s="171"/>
      <c r="R48" s="172"/>
      <c r="S48" s="180"/>
      <c r="T48" s="171"/>
      <c r="U48" s="174"/>
      <c r="V48" s="229"/>
      <c r="W48" s="171"/>
      <c r="X48" s="172"/>
      <c r="Y48" s="222"/>
      <c r="Z48" s="223"/>
      <c r="AA48" s="224"/>
      <c r="AB48" s="181"/>
      <c r="AC48" s="182"/>
      <c r="AD48" s="183"/>
      <c r="AE48" s="173"/>
      <c r="AF48" s="171"/>
      <c r="AG48" s="174"/>
      <c r="AH48" s="132">
        <f t="shared" si="1"/>
        <v>0</v>
      </c>
      <c r="AI48" s="133">
        <f>SUM(AH39:AH48)</f>
        <v>584</v>
      </c>
    </row>
    <row r="49" spans="1:35" ht="14.25" thickTop="1" thickBot="1" x14ac:dyDescent="0.25">
      <c r="A49" s="294">
        <v>12</v>
      </c>
      <c r="B49" s="71" t="s">
        <v>84</v>
      </c>
      <c r="C49" s="80" t="s">
        <v>32</v>
      </c>
      <c r="D49" s="165"/>
      <c r="E49" s="160"/>
      <c r="F49" s="161"/>
      <c r="G49" s="189">
        <v>722</v>
      </c>
      <c r="H49" s="160">
        <v>2</v>
      </c>
      <c r="I49" s="163">
        <v>49</v>
      </c>
      <c r="J49" s="159"/>
      <c r="K49" s="160"/>
      <c r="L49" s="161"/>
      <c r="M49" s="230"/>
      <c r="N49" s="160"/>
      <c r="O49" s="163"/>
      <c r="P49" s="165"/>
      <c r="Q49" s="160"/>
      <c r="R49" s="161"/>
      <c r="S49" s="189"/>
      <c r="T49" s="160"/>
      <c r="U49" s="163"/>
      <c r="V49" s="192"/>
      <c r="W49" s="160"/>
      <c r="X49" s="161"/>
      <c r="Y49" s="193"/>
      <c r="Z49" s="194"/>
      <c r="AA49" s="195"/>
      <c r="AB49" s="186"/>
      <c r="AC49" s="187"/>
      <c r="AD49" s="188"/>
      <c r="AE49" s="189"/>
      <c r="AF49" s="160"/>
      <c r="AG49" s="163"/>
      <c r="AH49" s="129">
        <f t="shared" si="1"/>
        <v>49</v>
      </c>
    </row>
    <row r="50" spans="1:35" ht="13.5" thickBot="1" x14ac:dyDescent="0.25">
      <c r="A50" s="296"/>
      <c r="B50" s="130" t="s">
        <v>73</v>
      </c>
      <c r="C50" s="134" t="s">
        <v>32</v>
      </c>
      <c r="D50" s="170">
        <v>78</v>
      </c>
      <c r="E50" s="171">
        <v>21</v>
      </c>
      <c r="F50" s="172">
        <v>30</v>
      </c>
      <c r="G50" s="173">
        <v>593</v>
      </c>
      <c r="H50" s="171">
        <v>25</v>
      </c>
      <c r="I50" s="174">
        <v>26</v>
      </c>
      <c r="J50" s="175">
        <v>88</v>
      </c>
      <c r="K50" s="171">
        <v>9</v>
      </c>
      <c r="L50" s="172">
        <v>42</v>
      </c>
      <c r="M50" s="176">
        <v>23.8</v>
      </c>
      <c r="N50" s="171">
        <v>18</v>
      </c>
      <c r="O50" s="174">
        <v>33</v>
      </c>
      <c r="P50" s="175">
        <v>9</v>
      </c>
      <c r="Q50" s="171">
        <v>4</v>
      </c>
      <c r="R50" s="172">
        <v>47</v>
      </c>
      <c r="S50" s="173">
        <v>160</v>
      </c>
      <c r="T50" s="171">
        <v>7</v>
      </c>
      <c r="U50" s="174">
        <v>44</v>
      </c>
      <c r="V50" s="175">
        <v>270</v>
      </c>
      <c r="W50" s="171">
        <v>22</v>
      </c>
      <c r="X50" s="172">
        <v>29</v>
      </c>
      <c r="Y50" s="173">
        <v>35</v>
      </c>
      <c r="Z50" s="171">
        <v>9</v>
      </c>
      <c r="AA50" s="174">
        <v>42</v>
      </c>
      <c r="AB50" s="175">
        <v>42</v>
      </c>
      <c r="AC50" s="171">
        <v>8</v>
      </c>
      <c r="AD50" s="172">
        <v>43</v>
      </c>
      <c r="AE50" s="173">
        <v>12</v>
      </c>
      <c r="AF50" s="171">
        <v>14</v>
      </c>
      <c r="AG50" s="174">
        <v>37</v>
      </c>
      <c r="AH50" s="132">
        <f t="shared" si="1"/>
        <v>373</v>
      </c>
      <c r="AI50" s="133">
        <f>SUM(AH49:AH50)</f>
        <v>422</v>
      </c>
    </row>
    <row r="51" spans="1:35" ht="14.25" thickTop="1" thickBot="1" x14ac:dyDescent="0.25">
      <c r="A51" s="271">
        <v>15</v>
      </c>
      <c r="B51" s="135" t="s">
        <v>65</v>
      </c>
      <c r="C51" s="139" t="s">
        <v>31</v>
      </c>
      <c r="D51" s="207">
        <v>73</v>
      </c>
      <c r="E51" s="208">
        <v>25</v>
      </c>
      <c r="F51" s="209">
        <v>26</v>
      </c>
      <c r="G51" s="210">
        <v>626</v>
      </c>
      <c r="H51" s="208">
        <v>21</v>
      </c>
      <c r="I51" s="211">
        <v>30</v>
      </c>
      <c r="J51" s="212">
        <v>85</v>
      </c>
      <c r="K51" s="208">
        <v>11</v>
      </c>
      <c r="L51" s="209">
        <v>40</v>
      </c>
      <c r="M51" s="213"/>
      <c r="N51" s="208"/>
      <c r="O51" s="211"/>
      <c r="P51" s="212">
        <v>8</v>
      </c>
      <c r="Q51" s="208">
        <v>6</v>
      </c>
      <c r="R51" s="209">
        <v>45</v>
      </c>
      <c r="S51" s="231"/>
      <c r="T51" s="208"/>
      <c r="U51" s="211"/>
      <c r="V51" s="212">
        <v>291</v>
      </c>
      <c r="W51" s="208">
        <v>17</v>
      </c>
      <c r="X51" s="209">
        <v>34</v>
      </c>
      <c r="Y51" s="232">
        <v>46</v>
      </c>
      <c r="Z51" s="227">
        <v>1</v>
      </c>
      <c r="AA51" s="233">
        <v>50</v>
      </c>
      <c r="AB51" s="234"/>
      <c r="AC51" s="235"/>
      <c r="AD51" s="228"/>
      <c r="AE51" s="210">
        <v>7</v>
      </c>
      <c r="AF51" s="208">
        <v>33</v>
      </c>
      <c r="AG51" s="211">
        <v>18</v>
      </c>
      <c r="AH51" s="137">
        <f t="shared" si="1"/>
        <v>243</v>
      </c>
      <c r="AI51" s="270">
        <f>SUM(AH51)</f>
        <v>243</v>
      </c>
    </row>
    <row r="52" spans="1:35" ht="13.5" thickTop="1" x14ac:dyDescent="0.2">
      <c r="A52" s="294">
        <v>4</v>
      </c>
      <c r="B52" s="71" t="s">
        <v>47</v>
      </c>
      <c r="C52" s="140" t="s">
        <v>28</v>
      </c>
      <c r="D52" s="236">
        <v>73</v>
      </c>
      <c r="E52" s="237">
        <v>24</v>
      </c>
      <c r="F52" s="238">
        <v>27</v>
      </c>
      <c r="G52" s="239">
        <v>560</v>
      </c>
      <c r="H52" s="237">
        <v>30</v>
      </c>
      <c r="I52" s="238">
        <v>21</v>
      </c>
      <c r="J52" s="239">
        <v>82</v>
      </c>
      <c r="K52" s="237">
        <v>14</v>
      </c>
      <c r="L52" s="238">
        <v>37</v>
      </c>
      <c r="M52" s="240">
        <v>39.6</v>
      </c>
      <c r="N52" s="237">
        <v>4</v>
      </c>
      <c r="O52" s="241">
        <v>47</v>
      </c>
      <c r="P52" s="239">
        <v>5</v>
      </c>
      <c r="Q52" s="237">
        <v>17</v>
      </c>
      <c r="R52" s="238">
        <v>34</v>
      </c>
      <c r="S52" s="242">
        <v>169</v>
      </c>
      <c r="T52" s="237">
        <v>5</v>
      </c>
      <c r="U52" s="241">
        <v>46</v>
      </c>
      <c r="V52" s="239"/>
      <c r="W52" s="237"/>
      <c r="X52" s="238"/>
      <c r="Y52" s="242">
        <v>15</v>
      </c>
      <c r="Z52" s="237">
        <v>22</v>
      </c>
      <c r="AA52" s="241">
        <v>29</v>
      </c>
      <c r="AB52" s="159"/>
      <c r="AC52" s="160"/>
      <c r="AD52" s="161"/>
      <c r="AE52" s="242">
        <v>12</v>
      </c>
      <c r="AF52" s="237">
        <v>14</v>
      </c>
      <c r="AG52" s="241">
        <v>37</v>
      </c>
      <c r="AH52" s="129">
        <f t="shared" si="1"/>
        <v>278</v>
      </c>
    </row>
    <row r="53" spans="1:35" ht="12.75" x14ac:dyDescent="0.2">
      <c r="A53" s="295"/>
      <c r="B53" s="71" t="s">
        <v>36</v>
      </c>
      <c r="C53" s="83" t="s">
        <v>28</v>
      </c>
      <c r="D53" s="243">
        <v>111</v>
      </c>
      <c r="E53" s="203">
        <v>1</v>
      </c>
      <c r="F53" s="204">
        <v>50</v>
      </c>
      <c r="G53" s="205">
        <v>715</v>
      </c>
      <c r="H53" s="203">
        <v>5</v>
      </c>
      <c r="I53" s="206">
        <v>46</v>
      </c>
      <c r="J53" s="244">
        <v>103</v>
      </c>
      <c r="K53" s="203">
        <v>4</v>
      </c>
      <c r="L53" s="204">
        <v>47</v>
      </c>
      <c r="M53" s="245">
        <v>37.200000000000003</v>
      </c>
      <c r="N53" s="203">
        <v>7</v>
      </c>
      <c r="O53" s="206">
        <v>44</v>
      </c>
      <c r="P53" s="243">
        <v>4</v>
      </c>
      <c r="Q53" s="203">
        <v>23</v>
      </c>
      <c r="R53" s="204">
        <v>28</v>
      </c>
      <c r="S53" s="246">
        <v>217</v>
      </c>
      <c r="T53" s="203">
        <v>1</v>
      </c>
      <c r="U53" s="206">
        <v>50</v>
      </c>
      <c r="V53" s="243">
        <v>353</v>
      </c>
      <c r="W53" s="203">
        <v>1</v>
      </c>
      <c r="X53" s="204">
        <v>50</v>
      </c>
      <c r="Y53" s="246">
        <v>19</v>
      </c>
      <c r="Z53" s="203">
        <v>21</v>
      </c>
      <c r="AA53" s="206">
        <v>30</v>
      </c>
      <c r="AB53" s="152">
        <v>55</v>
      </c>
      <c r="AC53" s="153">
        <v>4</v>
      </c>
      <c r="AD53" s="154">
        <v>47</v>
      </c>
      <c r="AE53" s="246">
        <v>13</v>
      </c>
      <c r="AF53" s="203">
        <v>6</v>
      </c>
      <c r="AG53" s="206">
        <v>45</v>
      </c>
      <c r="AH53" s="128">
        <f t="shared" si="1"/>
        <v>437</v>
      </c>
    </row>
    <row r="54" spans="1:35" ht="12.75" x14ac:dyDescent="0.2">
      <c r="A54" s="295"/>
      <c r="B54" s="113" t="s">
        <v>61</v>
      </c>
      <c r="C54" s="81" t="s">
        <v>28</v>
      </c>
      <c r="D54" s="243"/>
      <c r="E54" s="203"/>
      <c r="F54" s="204"/>
      <c r="G54" s="205"/>
      <c r="H54" s="203"/>
      <c r="I54" s="206"/>
      <c r="J54" s="244"/>
      <c r="K54" s="203"/>
      <c r="L54" s="204"/>
      <c r="M54" s="245"/>
      <c r="N54" s="203"/>
      <c r="O54" s="206"/>
      <c r="P54" s="243"/>
      <c r="Q54" s="203"/>
      <c r="R54" s="204"/>
      <c r="S54" s="246"/>
      <c r="T54" s="203"/>
      <c r="U54" s="206"/>
      <c r="V54" s="247"/>
      <c r="W54" s="203"/>
      <c r="X54" s="204"/>
      <c r="Y54" s="248" t="s">
        <v>88</v>
      </c>
      <c r="Z54" s="203">
        <v>0</v>
      </c>
      <c r="AA54" s="206">
        <v>0</v>
      </c>
      <c r="AB54" s="167"/>
      <c r="AC54" s="168"/>
      <c r="AD54" s="169"/>
      <c r="AE54" s="246"/>
      <c r="AF54" s="203"/>
      <c r="AG54" s="206"/>
      <c r="AH54" s="128">
        <f t="shared" si="1"/>
        <v>0</v>
      </c>
    </row>
    <row r="55" spans="1:35" ht="12.75" x14ac:dyDescent="0.2">
      <c r="A55" s="295"/>
      <c r="B55" s="114" t="s">
        <v>54</v>
      </c>
      <c r="C55" s="81" t="s">
        <v>28</v>
      </c>
      <c r="D55" s="243"/>
      <c r="E55" s="203"/>
      <c r="F55" s="204"/>
      <c r="G55" s="205"/>
      <c r="H55" s="203"/>
      <c r="I55" s="206"/>
      <c r="J55" s="244"/>
      <c r="K55" s="203"/>
      <c r="L55" s="204"/>
      <c r="M55" s="245"/>
      <c r="N55" s="203"/>
      <c r="O55" s="206"/>
      <c r="P55" s="243"/>
      <c r="Q55" s="203"/>
      <c r="R55" s="204"/>
      <c r="S55" s="246"/>
      <c r="T55" s="203"/>
      <c r="U55" s="206"/>
      <c r="V55" s="244">
        <v>267</v>
      </c>
      <c r="W55" s="203">
        <v>24</v>
      </c>
      <c r="X55" s="204">
        <v>27</v>
      </c>
      <c r="Y55" s="249"/>
      <c r="Z55" s="250"/>
      <c r="AA55" s="251"/>
      <c r="AB55" s="252"/>
      <c r="AC55" s="253"/>
      <c r="AD55" s="254"/>
      <c r="AE55" s="246"/>
      <c r="AF55" s="203"/>
      <c r="AG55" s="206"/>
      <c r="AH55" s="128">
        <f t="shared" si="1"/>
        <v>27</v>
      </c>
    </row>
    <row r="56" spans="1:35" ht="13.5" thickBot="1" x14ac:dyDescent="0.25">
      <c r="A56" s="295"/>
      <c r="B56" s="91" t="s">
        <v>82</v>
      </c>
      <c r="C56" s="83" t="s">
        <v>28</v>
      </c>
      <c r="D56" s="243">
        <v>67</v>
      </c>
      <c r="E56" s="203">
        <v>28</v>
      </c>
      <c r="F56" s="204">
        <v>23</v>
      </c>
      <c r="G56" s="205">
        <v>636</v>
      </c>
      <c r="H56" s="203">
        <v>18</v>
      </c>
      <c r="I56" s="206">
        <v>33</v>
      </c>
      <c r="J56" s="244"/>
      <c r="K56" s="203"/>
      <c r="L56" s="204"/>
      <c r="M56" s="245"/>
      <c r="N56" s="203"/>
      <c r="O56" s="206"/>
      <c r="P56" s="243"/>
      <c r="Q56" s="203"/>
      <c r="R56" s="204"/>
      <c r="S56" s="246"/>
      <c r="T56" s="203"/>
      <c r="U56" s="206"/>
      <c r="V56" s="247"/>
      <c r="W56" s="203"/>
      <c r="X56" s="204"/>
      <c r="Y56" s="249"/>
      <c r="Z56" s="250"/>
      <c r="AA56" s="251"/>
      <c r="AB56" s="252"/>
      <c r="AC56" s="253"/>
      <c r="AD56" s="254"/>
      <c r="AE56" s="246"/>
      <c r="AF56" s="203"/>
      <c r="AG56" s="206"/>
      <c r="AH56" s="128">
        <f t="shared" si="1"/>
        <v>56</v>
      </c>
    </row>
    <row r="57" spans="1:35" ht="13.5" thickBot="1" x14ac:dyDescent="0.25">
      <c r="A57" s="297"/>
      <c r="B57" s="90" t="s">
        <v>90</v>
      </c>
      <c r="C57" s="82" t="s">
        <v>28</v>
      </c>
      <c r="D57" s="255"/>
      <c r="E57" s="256"/>
      <c r="F57" s="257"/>
      <c r="G57" s="258"/>
      <c r="H57" s="256"/>
      <c r="I57" s="259"/>
      <c r="J57" s="260"/>
      <c r="K57" s="256"/>
      <c r="L57" s="257"/>
      <c r="M57" s="261"/>
      <c r="N57" s="256"/>
      <c r="O57" s="259"/>
      <c r="P57" s="255"/>
      <c r="Q57" s="256"/>
      <c r="R57" s="257"/>
      <c r="S57" s="262"/>
      <c r="T57" s="256"/>
      <c r="U57" s="259"/>
      <c r="V57" s="263">
        <v>272</v>
      </c>
      <c r="W57" s="256">
        <v>21</v>
      </c>
      <c r="X57" s="257">
        <v>30</v>
      </c>
      <c r="Y57" s="264"/>
      <c r="Z57" s="265"/>
      <c r="AA57" s="266"/>
      <c r="AB57" s="267"/>
      <c r="AC57" s="268"/>
      <c r="AD57" s="269"/>
      <c r="AE57" s="258"/>
      <c r="AF57" s="256"/>
      <c r="AG57" s="259"/>
      <c r="AH57" s="120">
        <f t="shared" si="1"/>
        <v>30</v>
      </c>
      <c r="AI57" s="121">
        <f>SUM(AH52:AH57)</f>
        <v>828</v>
      </c>
    </row>
  </sheetData>
  <sortState ref="B4:AH57">
    <sortCondition ref="C4:C57"/>
    <sortCondition ref="B4:B57"/>
  </sortState>
  <mergeCells count="31">
    <mergeCell ref="S1:U1"/>
    <mergeCell ref="A10:A11"/>
    <mergeCell ref="V1:X1"/>
    <mergeCell ref="Y1:AA1"/>
    <mergeCell ref="AB1:AD1"/>
    <mergeCell ref="A4:A9"/>
    <mergeCell ref="AE1:AG1"/>
    <mergeCell ref="D2:F2"/>
    <mergeCell ref="G2:I2"/>
    <mergeCell ref="J2:L2"/>
    <mergeCell ref="M2:O2"/>
    <mergeCell ref="P2:R2"/>
    <mergeCell ref="S2:U2"/>
    <mergeCell ref="D1:F1"/>
    <mergeCell ref="G1:I1"/>
    <mergeCell ref="J1:L1"/>
    <mergeCell ref="M1:O1"/>
    <mergeCell ref="P1:R1"/>
    <mergeCell ref="V2:X2"/>
    <mergeCell ref="Y2:AA2"/>
    <mergeCell ref="AB2:AD2"/>
    <mergeCell ref="AE2:AG2"/>
    <mergeCell ref="A39:A48"/>
    <mergeCell ref="A49:A50"/>
    <mergeCell ref="A52:A57"/>
    <mergeCell ref="A12:A15"/>
    <mergeCell ref="A16:A18"/>
    <mergeCell ref="A20:A22"/>
    <mergeCell ref="A23:A27"/>
    <mergeCell ref="A29:A34"/>
    <mergeCell ref="A35:A37"/>
  </mergeCells>
  <printOptions horizontalCentered="1"/>
  <pageMargins left="0.25" right="0.25" top="0.75" bottom="0.75" header="0.3" footer="0.3"/>
  <pageSetup paperSize="9" orientation="landscape" verticalDpi="4294967292" r:id="rId1"/>
  <headerFooter alignWithMargins="0">
    <oddHeader>&amp;CK O O N D P R O T O K O L L&amp;REesti Jahimeeste XXXVIII kokkutulek
06.-08. juuli 2018  Pärlselja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Üldarvestus - ORG</vt:lpstr>
      <vt:lpstr>Üldarvestus - MK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 User</dc:creator>
  <cp:lastModifiedBy>Andra Hamburg</cp:lastModifiedBy>
  <cp:lastPrinted>2018-07-08T09:08:44Z</cp:lastPrinted>
  <dcterms:created xsi:type="dcterms:W3CDTF">2003-08-14T01:25:27Z</dcterms:created>
  <dcterms:modified xsi:type="dcterms:W3CDTF">2018-07-09T10:07:19Z</dcterms:modified>
</cp:coreProperties>
</file>